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Users\NCBadmaeva\Documents\Исполнение бюджета 2024 год\"/>
    </mc:Choice>
  </mc:AlternateContent>
  <bookViews>
    <workbookView xWindow="0" yWindow="0" windowWidth="21840" windowHeight="11805"/>
  </bookViews>
  <sheets>
    <sheet name="Документ" sheetId="2" r:id="rId1"/>
  </sheets>
  <definedNames>
    <definedName name="_xlnm.Print_Titles" localSheetId="0">Документ!$9:$10</definedName>
  </definedNames>
  <calcPr calcId="162913"/>
</workbook>
</file>

<file path=xl/calcChain.xml><?xml version="1.0" encoding="utf-8"?>
<calcChain xmlns="http://schemas.openxmlformats.org/spreadsheetml/2006/main">
  <c r="H39" i="2" l="1"/>
  <c r="I148" i="2" l="1"/>
  <c r="H198" i="2" l="1"/>
  <c r="H127" i="2"/>
  <c r="H561" i="2"/>
  <c r="G561" i="2"/>
  <c r="H564" i="2"/>
  <c r="G564" i="2"/>
  <c r="I566" i="2"/>
  <c r="H530" i="2"/>
  <c r="G530" i="2"/>
  <c r="I557" i="2"/>
  <c r="I548" i="2"/>
  <c r="I545" i="2"/>
  <c r="H523" i="2"/>
  <c r="G523" i="2"/>
  <c r="H452" i="2"/>
  <c r="G452" i="2"/>
  <c r="H456" i="2" l="1"/>
  <c r="G456" i="2"/>
  <c r="I457" i="2"/>
  <c r="H505" i="2"/>
  <c r="G505" i="2"/>
  <c r="G500" i="2"/>
  <c r="H490" i="2"/>
  <c r="G490" i="2"/>
  <c r="H493" i="2"/>
  <c r="G493" i="2"/>
  <c r="I496" i="2"/>
  <c r="I451" i="2"/>
  <c r="H449" i="2"/>
  <c r="H448" i="2" s="1"/>
  <c r="G449" i="2"/>
  <c r="G448" i="2" s="1"/>
  <c r="G435" i="2"/>
  <c r="I428" i="2"/>
  <c r="H396" i="2"/>
  <c r="G396" i="2"/>
  <c r="H393" i="2"/>
  <c r="H405" i="2"/>
  <c r="G405" i="2"/>
  <c r="H430" i="2" l="1"/>
  <c r="G430" i="2"/>
  <c r="I434" i="2"/>
  <c r="I433" i="2"/>
  <c r="H379" i="2"/>
  <c r="G379" i="2"/>
  <c r="H374" i="2"/>
  <c r="H354" i="2"/>
  <c r="G354" i="2"/>
  <c r="H326" i="2"/>
  <c r="G326" i="2"/>
  <c r="H336" i="2"/>
  <c r="G336" i="2"/>
  <c r="H300" i="2"/>
  <c r="G300" i="2"/>
  <c r="H284" i="2" l="1"/>
  <c r="G284" i="2"/>
  <c r="H281" i="2"/>
  <c r="G281" i="2"/>
  <c r="H269" i="2"/>
  <c r="G269" i="2"/>
  <c r="I272" i="2"/>
  <c r="H258" i="2" l="1"/>
  <c r="G258" i="2"/>
  <c r="G244" i="2" l="1"/>
  <c r="H238" i="2"/>
  <c r="H235" i="2" s="1"/>
  <c r="G238" i="2"/>
  <c r="G235" i="2" s="1"/>
  <c r="H228" i="2"/>
  <c r="G228" i="2"/>
  <c r="H225" i="2"/>
  <c r="G225" i="2"/>
  <c r="H218" i="2"/>
  <c r="G218" i="2"/>
  <c r="I221" i="2"/>
  <c r="H204" i="2"/>
  <c r="G215" i="2"/>
  <c r="G204" i="2" s="1"/>
  <c r="I195" i="2"/>
  <c r="H192" i="2" l="1"/>
  <c r="G192" i="2"/>
  <c r="H187" i="2"/>
  <c r="G187" i="2"/>
  <c r="H163" i="2"/>
  <c r="G163" i="2"/>
  <c r="H172" i="2"/>
  <c r="H146" i="2"/>
  <c r="G146" i="2"/>
  <c r="H143" i="2"/>
  <c r="G143" i="2"/>
  <c r="H139" i="2"/>
  <c r="G139" i="2"/>
  <c r="I142" i="2"/>
  <c r="G127" i="2"/>
  <c r="I132" i="2"/>
  <c r="I129" i="2"/>
  <c r="H124" i="2"/>
  <c r="G124" i="2"/>
  <c r="H102" i="2"/>
  <c r="G102" i="2"/>
  <c r="H88" i="2"/>
  <c r="G88" i="2"/>
  <c r="H80" i="2"/>
  <c r="G80" i="2"/>
  <c r="H157" i="2" l="1"/>
  <c r="H14" i="2"/>
  <c r="G14" i="2"/>
  <c r="H572" i="2" l="1"/>
  <c r="H517" i="2" l="1"/>
  <c r="G517" i="2"/>
  <c r="I518" i="2"/>
  <c r="H480" i="2"/>
  <c r="G480" i="2"/>
  <c r="H464" i="2"/>
  <c r="G464" i="2"/>
  <c r="H435" i="2"/>
  <c r="H408" i="2"/>
  <c r="I431" i="2"/>
  <c r="H417" i="2"/>
  <c r="G417" i="2"/>
  <c r="H420" i="2"/>
  <c r="G420" i="2"/>
  <c r="H387" i="2"/>
  <c r="G387" i="2"/>
  <c r="I389" i="2"/>
  <c r="I378" i="2"/>
  <c r="I377" i="2"/>
  <c r="I375" i="2"/>
  <c r="I376" i="2"/>
  <c r="G374" i="2"/>
  <c r="I374" i="2" s="1"/>
  <c r="H362" i="2" l="1"/>
  <c r="I355" i="2"/>
  <c r="I356" i="2"/>
  <c r="H310" i="2" l="1"/>
  <c r="G310" i="2"/>
  <c r="I268" i="2"/>
  <c r="I267" i="2"/>
  <c r="H263" i="2"/>
  <c r="H262" i="2" s="1"/>
  <c r="G263" i="2"/>
  <c r="G262" i="2" s="1"/>
  <c r="I264" i="2"/>
  <c r="I266" i="2"/>
  <c r="G241" i="2"/>
  <c r="I165" i="2"/>
  <c r="H121" i="2"/>
  <c r="G121" i="2"/>
  <c r="I144" i="2" l="1"/>
  <c r="I145" i="2"/>
  <c r="I136" i="2"/>
  <c r="I115" i="2"/>
  <c r="I116" i="2"/>
  <c r="H110" i="2"/>
  <c r="H41" i="2" l="1"/>
  <c r="G41" i="2"/>
  <c r="H17" i="2" l="1"/>
  <c r="G17" i="2"/>
  <c r="I262" i="2" l="1"/>
  <c r="H277" i="2" l="1"/>
  <c r="H583" i="2"/>
  <c r="H522" i="2" s="1"/>
  <c r="H512" i="2"/>
  <c r="H511" i="2" s="1"/>
  <c r="G512" i="2"/>
  <c r="G511" i="2" s="1"/>
  <c r="H508" i="2"/>
  <c r="H500" i="2"/>
  <c r="H497" i="2"/>
  <c r="I489" i="2"/>
  <c r="H461" i="2"/>
  <c r="H455" i="2" l="1"/>
  <c r="I436" i="2"/>
  <c r="H423" i="2"/>
  <c r="H414" i="2"/>
  <c r="H411" i="2" l="1"/>
  <c r="H402" i="2" l="1"/>
  <c r="H399" i="2"/>
  <c r="H390" i="2"/>
  <c r="H368" i="2"/>
  <c r="H359" i="2"/>
  <c r="H371" i="2"/>
  <c r="G362" i="2"/>
  <c r="I367" i="2"/>
  <c r="I366" i="2"/>
  <c r="H365" i="2"/>
  <c r="H382" i="2" l="1"/>
  <c r="H353" i="2"/>
  <c r="H347" i="2" s="1"/>
  <c r="I351" i="2"/>
  <c r="H323" i="2"/>
  <c r="H319" i="2" s="1"/>
  <c r="H316" i="2"/>
  <c r="H307" i="2"/>
  <c r="I289" i="2"/>
  <c r="I283" i="2"/>
  <c r="H274" i="2"/>
  <c r="H273" i="2" s="1"/>
  <c r="H253" i="2"/>
  <c r="I255" i="2"/>
  <c r="H244" i="2"/>
  <c r="I210" i="2"/>
  <c r="I209" i="2"/>
  <c r="H184" i="2"/>
  <c r="I200" i="2"/>
  <c r="I197" i="2"/>
  <c r="I196" i="2"/>
  <c r="H306" i="2" l="1"/>
  <c r="H305" i="2" s="1"/>
  <c r="H252" i="2"/>
  <c r="H152" i="2"/>
  <c r="H149" i="2"/>
  <c r="I146" i="2"/>
  <c r="H106" i="2"/>
  <c r="H98" i="2"/>
  <c r="H94" i="2"/>
  <c r="H91" i="2"/>
  <c r="H61" i="2"/>
  <c r="I74" i="2"/>
  <c r="H71" i="2"/>
  <c r="H68" i="2"/>
  <c r="H58" i="2"/>
  <c r="H51" i="2"/>
  <c r="H54" i="2"/>
  <c r="H47" i="2"/>
  <c r="H44" i="2"/>
  <c r="H57" i="2" l="1"/>
  <c r="H50" i="2"/>
  <c r="H87" i="2"/>
  <c r="H97" i="2"/>
  <c r="H40" i="2"/>
  <c r="I31" i="2"/>
  <c r="H24" i="2"/>
  <c r="H13" i="2" s="1"/>
  <c r="H12" i="2" s="1"/>
  <c r="G583" i="2" l="1"/>
  <c r="G572" i="2"/>
  <c r="G508" i="2"/>
  <c r="G497" i="2"/>
  <c r="G461" i="2"/>
  <c r="G455" i="2" l="1"/>
  <c r="I455" i="2" s="1"/>
  <c r="G522" i="2"/>
  <c r="H590" i="2"/>
  <c r="G423" i="2"/>
  <c r="G414" i="2"/>
  <c r="G411" i="2"/>
  <c r="G408" i="2"/>
  <c r="G402" i="2"/>
  <c r="G399" i="2"/>
  <c r="G393" i="2"/>
  <c r="G390" i="2"/>
  <c r="G371" i="2"/>
  <c r="G368" i="2"/>
  <c r="G365" i="2"/>
  <c r="I365" i="2" s="1"/>
  <c r="G359" i="2"/>
  <c r="G323" i="2"/>
  <c r="G319" i="2" s="1"/>
  <c r="G316" i="2"/>
  <c r="G307" i="2"/>
  <c r="G277" i="2"/>
  <c r="G274" i="2"/>
  <c r="G253" i="2"/>
  <c r="G353" i="2" l="1"/>
  <c r="G382" i="2"/>
  <c r="G273" i="2"/>
  <c r="G306" i="2"/>
  <c r="G305" i="2" s="1"/>
  <c r="G252" i="2"/>
  <c r="G198" i="2"/>
  <c r="G184" i="2" s="1"/>
  <c r="G172" i="2"/>
  <c r="G167" i="2"/>
  <c r="G160" i="2"/>
  <c r="G152" i="2"/>
  <c r="G149" i="2"/>
  <c r="G110" i="2"/>
  <c r="G106" i="2"/>
  <c r="G98" i="2"/>
  <c r="G94" i="2"/>
  <c r="G91" i="2"/>
  <c r="G68" i="2"/>
  <c r="G71" i="2"/>
  <c r="G61" i="2"/>
  <c r="G58" i="2"/>
  <c r="G51" i="2"/>
  <c r="G54" i="2"/>
  <c r="G47" i="2"/>
  <c r="G44" i="2"/>
  <c r="G24" i="2"/>
  <c r="G13" i="2" s="1"/>
  <c r="G12" i="2" s="1"/>
  <c r="G57" i="2" l="1"/>
  <c r="G157" i="2"/>
  <c r="I157" i="2" s="1"/>
  <c r="G97" i="2"/>
  <c r="I97" i="2" s="1"/>
  <c r="G40" i="2"/>
  <c r="G87" i="2"/>
  <c r="G50" i="2"/>
  <c r="I50" i="2" s="1"/>
  <c r="G347" i="2"/>
  <c r="I347" i="2" s="1"/>
  <c r="I44" i="2"/>
  <c r="I204" i="2"/>
  <c r="I57" i="2"/>
  <c r="I193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1" i="2"/>
  <c r="I570" i="2"/>
  <c r="I569" i="2"/>
  <c r="I568" i="2"/>
  <c r="I567" i="2"/>
  <c r="I565" i="2"/>
  <c r="I564" i="2"/>
  <c r="I563" i="2"/>
  <c r="I562" i="2"/>
  <c r="I561" i="2"/>
  <c r="I556" i="2"/>
  <c r="I555" i="2"/>
  <c r="I554" i="2"/>
  <c r="I553" i="2"/>
  <c r="I552" i="2"/>
  <c r="I551" i="2"/>
  <c r="I550" i="2"/>
  <c r="I549" i="2"/>
  <c r="I547" i="2"/>
  <c r="I544" i="2"/>
  <c r="I543" i="2"/>
  <c r="I542" i="2"/>
  <c r="I541" i="2"/>
  <c r="I540" i="2"/>
  <c r="I539" i="2"/>
  <c r="I538" i="2"/>
  <c r="I537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7" i="2"/>
  <c r="I516" i="2"/>
  <c r="I515" i="2"/>
  <c r="I514" i="2"/>
  <c r="I513" i="2"/>
  <c r="I512" i="2"/>
  <c r="I511" i="2"/>
  <c r="I510" i="2"/>
  <c r="I509" i="2"/>
  <c r="I502" i="2"/>
  <c r="I501" i="2"/>
  <c r="I500" i="2"/>
  <c r="I499" i="2"/>
  <c r="I498" i="2"/>
  <c r="I497" i="2"/>
  <c r="I495" i="2"/>
  <c r="I494" i="2"/>
  <c r="I493" i="2"/>
  <c r="I492" i="2"/>
  <c r="I491" i="2"/>
  <c r="I490" i="2"/>
  <c r="I488" i="2"/>
  <c r="I486" i="2"/>
  <c r="I485" i="2"/>
  <c r="I484" i="2"/>
  <c r="I483" i="2"/>
  <c r="I482" i="2"/>
  <c r="I481" i="2"/>
  <c r="I480" i="2"/>
  <c r="I479" i="2"/>
  <c r="I478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59" i="2"/>
  <c r="I458" i="2"/>
  <c r="I456" i="2"/>
  <c r="I454" i="2"/>
  <c r="I453" i="2"/>
  <c r="I452" i="2"/>
  <c r="I450" i="2"/>
  <c r="I449" i="2"/>
  <c r="I448" i="2"/>
  <c r="I447" i="2"/>
  <c r="I446" i="2"/>
  <c r="I445" i="2"/>
  <c r="I444" i="2"/>
  <c r="I443" i="2"/>
  <c r="I442" i="2"/>
  <c r="I435" i="2"/>
  <c r="I432" i="2"/>
  <c r="I430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4" i="2"/>
  <c r="I403" i="2"/>
  <c r="I402" i="2"/>
  <c r="I401" i="2"/>
  <c r="I400" i="2"/>
  <c r="I399" i="2"/>
  <c r="I395" i="2"/>
  <c r="I394" i="2"/>
  <c r="I393" i="2"/>
  <c r="I392" i="2"/>
  <c r="I391" i="2"/>
  <c r="I390" i="2"/>
  <c r="I388" i="2"/>
  <c r="I387" i="2"/>
  <c r="I382" i="2"/>
  <c r="I381" i="2"/>
  <c r="I373" i="2"/>
  <c r="I372" i="2"/>
  <c r="I371" i="2"/>
  <c r="I370" i="2"/>
  <c r="I369" i="2"/>
  <c r="I368" i="2"/>
  <c r="I364" i="2"/>
  <c r="I362" i="2"/>
  <c r="I361" i="2"/>
  <c r="I360" i="2"/>
  <c r="I359" i="2"/>
  <c r="I353" i="2"/>
  <c r="I350" i="2"/>
  <c r="I349" i="2"/>
  <c r="I348" i="2"/>
  <c r="I346" i="2"/>
  <c r="I345" i="2"/>
  <c r="I342" i="2"/>
  <c r="I341" i="2"/>
  <c r="I340" i="2"/>
  <c r="I339" i="2"/>
  <c r="I338" i="2"/>
  <c r="I337" i="2"/>
  <c r="I336" i="2"/>
  <c r="I335" i="2"/>
  <c r="I334" i="2"/>
  <c r="I33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299" i="2"/>
  <c r="I298" i="2"/>
  <c r="I297" i="2"/>
  <c r="I296" i="2"/>
  <c r="I295" i="2"/>
  <c r="I294" i="2"/>
  <c r="I293" i="2"/>
  <c r="I288" i="2"/>
  <c r="I287" i="2"/>
  <c r="I286" i="2"/>
  <c r="I285" i="2"/>
  <c r="I284" i="2"/>
  <c r="I279" i="2"/>
  <c r="I278" i="2"/>
  <c r="I277" i="2"/>
  <c r="I276" i="2"/>
  <c r="I275" i="2"/>
  <c r="I274" i="2"/>
  <c r="I273" i="2"/>
  <c r="I271" i="2"/>
  <c r="I270" i="2"/>
  <c r="I269" i="2"/>
  <c r="I265" i="2"/>
  <c r="I263" i="2"/>
  <c r="I261" i="2"/>
  <c r="I260" i="2"/>
  <c r="I259" i="2"/>
  <c r="I258" i="2"/>
  <c r="I257" i="2"/>
  <c r="I256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37" i="2"/>
  <c r="I236" i="2"/>
  <c r="I235" i="2"/>
  <c r="I234" i="2"/>
  <c r="I233" i="2"/>
  <c r="I232" i="2"/>
  <c r="I230" i="2"/>
  <c r="I228" i="2"/>
  <c r="I225" i="2"/>
  <c r="I224" i="2"/>
  <c r="I223" i="2"/>
  <c r="I220" i="2"/>
  <c r="I219" i="2"/>
  <c r="I218" i="2"/>
  <c r="I217" i="2"/>
  <c r="I216" i="2"/>
  <c r="I215" i="2"/>
  <c r="I212" i="2"/>
  <c r="I211" i="2"/>
  <c r="I206" i="2"/>
  <c r="I205" i="2"/>
  <c r="I201" i="2"/>
  <c r="I199" i="2"/>
  <c r="I198" i="2"/>
  <c r="I192" i="2"/>
  <c r="I191" i="2"/>
  <c r="I190" i="2"/>
  <c r="I186" i="2"/>
  <c r="I185" i="2"/>
  <c r="I184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4" i="2"/>
  <c r="I163" i="2"/>
  <c r="I162" i="2"/>
  <c r="I161" i="2"/>
  <c r="I160" i="2"/>
  <c r="I159" i="2"/>
  <c r="I158" i="2"/>
  <c r="I156" i="2"/>
  <c r="I155" i="2"/>
  <c r="I154" i="2"/>
  <c r="I153" i="2"/>
  <c r="I152" i="2"/>
  <c r="I151" i="2"/>
  <c r="I150" i="2"/>
  <c r="I149" i="2"/>
  <c r="I141" i="2"/>
  <c r="I139" i="2"/>
  <c r="I138" i="2"/>
  <c r="I137" i="2"/>
  <c r="I135" i="2"/>
  <c r="I134" i="2"/>
  <c r="I133" i="2"/>
  <c r="I131" i="2"/>
  <c r="I130" i="2"/>
  <c r="I128" i="2"/>
  <c r="I127" i="2"/>
  <c r="I126" i="2"/>
  <c r="I125" i="2"/>
  <c r="I120" i="2"/>
  <c r="I119" i="2"/>
  <c r="I118" i="2"/>
  <c r="I117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6" i="2"/>
  <c r="I95" i="2"/>
  <c r="I94" i="2"/>
  <c r="I93" i="2"/>
  <c r="I92" i="2"/>
  <c r="I91" i="2"/>
  <c r="I90" i="2"/>
  <c r="I89" i="2"/>
  <c r="I88" i="2"/>
  <c r="I86" i="2"/>
  <c r="I85" i="2"/>
  <c r="I84" i="2"/>
  <c r="I83" i="2"/>
  <c r="I82" i="2"/>
  <c r="I81" i="2"/>
  <c r="I79" i="2"/>
  <c r="I78" i="2"/>
  <c r="I77" i="2"/>
  <c r="I76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6" i="2"/>
  <c r="I55" i="2"/>
  <c r="I54" i="2"/>
  <c r="I53" i="2"/>
  <c r="I52" i="2"/>
  <c r="I51" i="2"/>
  <c r="I49" i="2"/>
  <c r="I48" i="2"/>
  <c r="I47" i="2"/>
  <c r="I46" i="2"/>
  <c r="I45" i="2"/>
  <c r="I38" i="2"/>
  <c r="I37" i="2"/>
  <c r="I36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G39" i="2" l="1"/>
  <c r="I39" i="2" s="1"/>
  <c r="I40" i="2"/>
  <c r="I12" i="2"/>
  <c r="I87" i="2"/>
  <c r="I13" i="2"/>
  <c r="G590" i="2" l="1"/>
  <c r="I590" i="2" s="1"/>
</calcChain>
</file>

<file path=xl/sharedStrings.xml><?xml version="1.0" encoding="utf-8"?>
<sst xmlns="http://schemas.openxmlformats.org/spreadsheetml/2006/main" count="3182" uniqueCount="465">
  <si>
    <t>Наименование показателя</t>
  </si>
  <si>
    <t>Код по бюджетной классификации</t>
  </si>
  <si>
    <t>раздела</t>
  </si>
  <si>
    <t>подраздела</t>
  </si>
  <si>
    <t>целевой статьи</t>
  </si>
  <si>
    <t>вида
расходов</t>
  </si>
  <si>
    <t>Комитет имущественных и земельных отношений Администрации Джидинского района</t>
  </si>
  <si>
    <t>881</t>
  </si>
  <si>
    <t>Другие общегосударственные вопросы</t>
  </si>
  <si>
    <t>01</t>
  </si>
  <si>
    <t>13</t>
  </si>
  <si>
    <t>За достижение показателей деятельности органов исполнительной власти Республики Бурятия</t>
  </si>
  <si>
    <t>Фонд оплаты труда и страховые взносы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</si>
  <si>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</si>
  <si>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</si>
  <si>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</si>
  <si>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</t>
  </si>
  <si>
    <t>0310198102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</si>
  <si>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</si>
  <si>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</si>
  <si>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государственных нужд</t>
  </si>
  <si>
    <t>244</t>
  </si>
  <si>
    <t>Уплата прочих налогов, сборов и иных платежей</t>
  </si>
  <si>
    <t>852</t>
  </si>
  <si>
    <t>Уплата иных платежей</t>
  </si>
  <si>
    <t>853</t>
  </si>
  <si>
    <t>Расходы на обеспечение деятельности (оказание услуг) муниципальных учреждений за счет ИРО</t>
  </si>
  <si>
    <t>03101S2160</t>
  </si>
  <si>
    <t>Субсидии на обеспечение сбалансированности местных бюджетов по социально значимым и первоочередным расходам</t>
  </si>
  <si>
    <t>Уплата налога на имущество организаций</t>
  </si>
  <si>
    <t>9999988215</t>
  </si>
  <si>
    <t>Уплата налога на имущество организаций и земельного налога</t>
  </si>
  <si>
    <t>851</t>
  </si>
  <si>
    <t>Оценка недвижимости, признание прав и регулирование отношений по муниципальной собственности</t>
  </si>
  <si>
    <t>9999988216</t>
  </si>
  <si>
    <t>Закупка энергетических ресурсов</t>
  </si>
  <si>
    <t>247</t>
  </si>
  <si>
    <t>Другие вопросы в области национальной экономики</t>
  </si>
  <si>
    <t>04</t>
  </si>
  <si>
    <t>12</t>
  </si>
  <si>
    <t>Другие вопросы в области охраны окружающей среды</t>
  </si>
  <si>
    <t>06</t>
  </si>
  <si>
    <t>05</t>
  </si>
  <si>
    <t>Администрация муниципального образования "Джидинский район"</t>
  </si>
  <si>
    <t>882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</si>
  <si>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</si>
  <si>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</si>
  <si>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функционирования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</si>
  <si>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</si>
  <si>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</si>
  <si>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функционирования председателя представительного органа муниципального образования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</si>
  <si>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</si>
  <si>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</si>
  <si>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выплаты персоналу, за исключением фонда оплаты труда</t>
  </si>
  <si>
    <t>122</t>
  </si>
  <si>
    <t>Уплата членских взносов Совета Ассоциации муниципальных образований</t>
  </si>
  <si>
    <t>9999988217</t>
  </si>
  <si>
    <t>9999988218</t>
  </si>
  <si>
    <t>Судебная система</t>
  </si>
  <si>
    <t>Расходы на финансовое обеспечения переданных полномочий по составлению (изменению и дополнению) списков кандидатов в присяжные заседатели федеральных судов общей юрисдикции</t>
  </si>
  <si>
    <t>9999951200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</si>
  <si>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</si>
  <si>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за счет межбюджетных трансфертов из бюджетов поселений на осуществление части полномочий по решению вопросов местного значения в соответствии с заключенными соглашениями (КСП)</t>
  </si>
  <si>
    <t>0310194301</t>
  </si>
  <si>
    <t>Расходы на обеспечение функционирования руководителя контрольно-счетной палаты муниципального образования и его заместителей</t>
  </si>
  <si>
    <t>0310198105</t>
  </si>
  <si>
    <t>07</t>
  </si>
  <si>
    <t>11</t>
  </si>
  <si>
    <t>Осуществление отдельных государственных полномочий по уведомительной регистрации коллективных договоров</t>
  </si>
  <si>
    <t>0310173100</t>
  </si>
  <si>
    <t>Осуществление государственных полномочий по хранению, формированию, учету и использованию архивного фонда Республики Бурятия)</t>
  </si>
  <si>
    <t>0310173110</t>
  </si>
  <si>
    <t>Осуществление государственных полномочий по созданию и организации деятельности административных комиссий</t>
  </si>
  <si>
    <t>0310173120</t>
  </si>
  <si>
    <t>Расходы за счет межбюджетных трансфертов из бюджетов поселений на осуществление части полномочий по решению вопросов местного значения в соответствии с заключенными соглашениями (по охране общественного порядка)</t>
  </si>
  <si>
    <t>0310194401</t>
  </si>
  <si>
    <t>Финансирование по муниципальной программе "Повышение эффективности управления на 2016-2018 годы и на период до 2020 года"</t>
  </si>
  <si>
    <t>03202S2870</t>
  </si>
  <si>
    <t>0710488293</t>
  </si>
  <si>
    <t>0720188250</t>
  </si>
  <si>
    <t>9999928215</t>
  </si>
  <si>
    <t>Расходы на обеспечение деятельности (оказание услуг) учреждений хозяйственного обслуживания</t>
  </si>
  <si>
    <t>9999928359</t>
  </si>
  <si>
    <t>111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</si>
  <si>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</si>
  <si>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</si>
  <si>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</si>
  <si>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414</t>
  </si>
  <si>
    <t>Исполнение расходных обязательств муниципальных районов</t>
  </si>
  <si>
    <t>99999S2160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</si>
  <si>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</si>
  <si>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</si>
  <si>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</si>
  <si>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0610288230</t>
  </si>
  <si>
    <t>Мероприятия по повышению противопожарной защиты и соблюдению первичных мер пожарной безопасности</t>
  </si>
  <si>
    <t>0610388230</t>
  </si>
  <si>
    <t>Сельское хозяйство и рыболовство</t>
  </si>
  <si>
    <t>Осуществление отдельного государственного полномочия по поддержке сельскохозяйственного производства за счет республиканских средств</t>
  </si>
  <si>
    <t>0520173070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</si>
  <si>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</si>
  <si>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</si>
  <si>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Администрирование передаваемого отдельного государственного полномочия по поддержке с/х производства органам МО</t>
  </si>
  <si>
    <t>0520273080</t>
  </si>
  <si>
    <t>Субвенция на капитальный ремонт и содержание сибириязвенных захоронений</t>
  </si>
  <si>
    <t>0520473170</t>
  </si>
  <si>
    <t>Обеспечение проведения противоэпизоотических мероприятий</t>
  </si>
  <si>
    <t>0520473200</t>
  </si>
  <si>
    <t>0520473220</t>
  </si>
  <si>
    <t>Администрирование по субвенции на капитальный ремонт сибириязвенных захоронений</t>
  </si>
  <si>
    <t>0520473240</t>
  </si>
  <si>
    <t>Материальное поощрение за добычу волков</t>
  </si>
  <si>
    <t>0520488234</t>
  </si>
  <si>
    <t>Иные выплаты населению</t>
  </si>
  <si>
    <t>360</t>
  </si>
  <si>
    <t>Проведение ежегодных совещаний работников АПК</t>
  </si>
  <si>
    <t>0540188212</t>
  </si>
  <si>
    <t>Участие в республиканских конференциях, выставках, проведение выставок-ярмарок</t>
  </si>
  <si>
    <t>0540288212</t>
  </si>
  <si>
    <t>Дорожное хозяйство</t>
  </si>
  <si>
    <t>Субсидия на содержание автомобильных дорог, дорожного движения и аварийно-восстановительных работ</t>
  </si>
  <si>
    <t>04403743Д0</t>
  </si>
  <si>
    <t>Закупка товаров, работ, услуг в целях капитального ремонта государственного (муниципального) имущества</t>
  </si>
  <si>
    <t>243</t>
  </si>
  <si>
    <t>04403S21Д0</t>
  </si>
  <si>
    <t>Содержание автомобильных дорог общего пользования местного значения</t>
  </si>
  <si>
    <t>04403Д8220</t>
  </si>
  <si>
    <t>Организация и осуществление мероприятий межпоселенческого характера по работе с детьми и молодежью</t>
  </si>
  <si>
    <t>Расходы на мероприятия по уничтожению очагов произрастания дикорастущей конопли</t>
  </si>
  <si>
    <t>13104S2570</t>
  </si>
  <si>
    <t>Осуществление отдельных гос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Ж/Д транспорта)</t>
  </si>
  <si>
    <t>9999973010</t>
  </si>
  <si>
    <t>Софинансирование на расходы по развитию общественной инфраструктуры, капитальному ремонту, реконструкции, строительству объектов образования, физической культуры и спорта, культуры, дорожного хозяйства, ЖКХ</t>
  </si>
  <si>
    <t>Коммунальное хозяйство</t>
  </si>
  <si>
    <t>Подготовка к отопительному сезону объектов коммунальной инфраструктуры</t>
  </si>
  <si>
    <t>04201S2980</t>
  </si>
  <si>
    <t>Ремонт объектов водопроводно-канализационного хозяйства</t>
  </si>
  <si>
    <t>0430188243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</si>
  <si>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</si>
  <si>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</si>
  <si>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831</t>
  </si>
  <si>
    <t>Молодежная политика</t>
  </si>
  <si>
    <t>Реализация мероприятий регионального проекта "Социальная активность"</t>
  </si>
  <si>
    <t>07201S3890</t>
  </si>
  <si>
    <t>Пенсионное обеспечение</t>
  </si>
  <si>
    <t>10</t>
  </si>
  <si>
    <t>Доплаты к пенсиям муниципальных служащих</t>
  </si>
  <si>
    <t>9999988501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</si>
  <si>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</si>
  <si>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</si>
  <si>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</si>
  <si>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Расходы на предоставление мер социальной поддержки по оплате комуслуг педработникам, проживающим в сельских населенных пунктах</t>
  </si>
  <si>
    <t>0740673180</t>
  </si>
  <si>
    <t>Субсидии бюджетным учреждениям на иные цели</t>
  </si>
  <si>
    <t>612</t>
  </si>
  <si>
    <t>Субсидии гражданам на приобретение жилья</t>
  </si>
  <si>
    <t>322</t>
  </si>
  <si>
    <t>Охрана семьи и детства</t>
  </si>
  <si>
    <t>Реализация мероприятий по обеспечению жильем молодых семей</t>
  </si>
  <si>
    <t>07501L4970</t>
  </si>
  <si>
    <t>Другие вопросы в области социальной политики</t>
  </si>
  <si>
    <t>Осуществление государственных полномочий по организации деятельности комиссий по делам несовершеннолетних и защите их прав в Республике Бурятия</t>
  </si>
  <si>
    <t>0310173130</t>
  </si>
  <si>
    <t>Осуществление государственных полномочий по образованию и организации деятельности по опеке и попечительству в Республике Бурятия</t>
  </si>
  <si>
    <t>0310173150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</si>
  <si>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</si>
  <si>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9999973250</t>
  </si>
  <si>
    <t>Физическая культура</t>
  </si>
  <si>
    <t>Расходы на проведение мероприятий в области физической культуры и спорта</t>
  </si>
  <si>
    <t>0740288260</t>
  </si>
  <si>
    <t>Массовый спорт</t>
  </si>
  <si>
    <t>На исполнение расходных обязательств</t>
  </si>
  <si>
    <t>07401S2160</t>
  </si>
  <si>
    <t>Расходы на содержание инструкторов по физической культуре и спорту</t>
  </si>
  <si>
    <t>07401S2200</t>
  </si>
  <si>
    <t>Спорт высших достижений</t>
  </si>
  <si>
    <t>Реализация программ спортивной подготовки по видам спорта</t>
  </si>
  <si>
    <t>0740618399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</si>
  <si>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</si>
  <si>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611</t>
  </si>
  <si>
    <t>07406S2160</t>
  </si>
  <si>
    <t>Расходы муниципальных учреждений, реализующие программы спортивной подготовки</t>
  </si>
  <si>
    <t>07406S2E90</t>
  </si>
  <si>
    <t>Спортивные мероприятия</t>
  </si>
  <si>
    <t>0740718399</t>
  </si>
  <si>
    <t>Периодическая печать и издательства</t>
  </si>
  <si>
    <t>На обеспечение расходов по средствам массовой информации</t>
  </si>
  <si>
    <t>9999988260</t>
  </si>
  <si>
    <t>Прочие межбюджетные трансферты бюджетам субъектов Российской Федерации и муниципальных образований общего характера</t>
  </si>
  <si>
    <t>14</t>
  </si>
  <si>
    <t>Иные межбюджетные трансферты</t>
  </si>
  <si>
    <t>540</t>
  </si>
  <si>
    <t>883</t>
  </si>
  <si>
    <t>Расходы за счет межбюджетных трансфертов из бюджетов поселений на осуществление части полномочий формированию и исполнению бюджетов поселений</t>
  </si>
  <si>
    <t>0310694101</t>
  </si>
  <si>
    <t>Дотации на выравнивание бюджетной обеспеченности субъектов Российской Федерации и муниципальных образований</t>
  </si>
  <si>
    <t>Осуществление государственных полномочий по расчету и предоставлению дотаций поселениям</t>
  </si>
  <si>
    <t>0310773090</t>
  </si>
  <si>
    <t>Дотации на выравнивание бюджетной обеспеченности субъектов Российской Федерации</t>
  </si>
  <si>
    <t>511</t>
  </si>
  <si>
    <t>Республиканский конкурс "Лучшее ТОС"</t>
  </si>
  <si>
    <t>0310774030</t>
  </si>
  <si>
    <t>Обеспечение первоочередных расходов</t>
  </si>
  <si>
    <t>0310776201</t>
  </si>
  <si>
    <t>03107S2160</t>
  </si>
  <si>
    <t>Муниципальное казенное учреждение Управление образования Джидинского района</t>
  </si>
  <si>
    <t>885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</si>
  <si>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</si>
  <si>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>621</t>
  </si>
  <si>
    <t>Дошкольное образование</t>
  </si>
  <si>
    <t>Расходы на обеспечение деятельности (оказание услуг) детских дошкольных учреждений</t>
  </si>
  <si>
    <t>0120818301</t>
  </si>
  <si>
    <t>Финансирование дошкольных образовательных учреждений в части реализации ими дошкольного образования</t>
  </si>
  <si>
    <t>0120873020</t>
  </si>
  <si>
    <t>Субсидии автономным учреждениям на иные цели</t>
  </si>
  <si>
    <t>622</t>
  </si>
  <si>
    <t>01208S2160</t>
  </si>
  <si>
    <t>0121018215</t>
  </si>
  <si>
    <t>Общее образование</t>
  </si>
  <si>
    <t>Расходы по развитию общественной инфраструктуры, капитальному ремонту, реконструкции, строительству объектов образования, физической культуры и спорта, культуры, дорожного хозяйства, ЖКХ</t>
  </si>
  <si>
    <t>01104S2140</t>
  </si>
  <si>
    <t>Расходы на обеспечение деятельности (оказание услуг) общеобразовательных учреждений</t>
  </si>
  <si>
    <t>0110718302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</si>
  <si>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</si>
  <si>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Финансирование муниципальных учреждений в части реализации ими государственного стандарта общего образования</t>
  </si>
  <si>
    <t>0110773030</t>
  </si>
  <si>
    <t>Ежемесячное денежное вознаграждение за классное руководство</t>
  </si>
  <si>
    <t>0110773040</t>
  </si>
  <si>
    <t>На оплату труда обслуживающего персонала муниципальных общеобразовательных организаций</t>
  </si>
  <si>
    <t>01107S2В40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</si>
  <si>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</si>
  <si>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01108L3040</t>
  </si>
  <si>
    <t>Субсидия бюджетам муниципальных районов на организацию горячего питания обучающихся, получающих основное общее, среднее общее образование в муниципальных образовательных организациях</t>
  </si>
  <si>
    <t>01108S2К90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</si>
  <si>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</si>
  <si>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0111018215</t>
  </si>
  <si>
    <t>Субсидии на мероприятия по оказанию содействия занятости населения</t>
  </si>
  <si>
    <t>0111118244</t>
  </si>
  <si>
    <t>Дополнительное образование детей</t>
  </si>
  <si>
    <t>Расходы на обеспечение деятельности (оказание услуг) общеобразовательных учреждений дополнительного образования</t>
  </si>
  <si>
    <t>Увеличение ФОТ педагогических работников дополнительного образования</t>
  </si>
  <si>
    <t>01306S2120</t>
  </si>
  <si>
    <t>01306S2160</t>
  </si>
  <si>
    <t>Профессиональная подготовка, переподготовка и повышение квалификации</t>
  </si>
  <si>
    <t>01102S2890</t>
  </si>
  <si>
    <t>Комплексная безопасность и капитальный ремонт</t>
  </si>
  <si>
    <t>0140218307</t>
  </si>
  <si>
    <t>Организация палаточных лагерей, ЛДП и отдых детей в загородных стационарных лагерях</t>
  </si>
  <si>
    <t>0140373050</t>
  </si>
  <si>
    <t>Приобретение товаров, работ, услуг в пользу граждан в целях их социального обеспечения</t>
  </si>
  <si>
    <t>323</t>
  </si>
  <si>
    <t>Оздоровление детей, находящихся в трудной жизненной ситуации</t>
  </si>
  <si>
    <t>0140473140</t>
  </si>
  <si>
    <t>Субвенции бюджетам муниципальных образований на организацию деятельности по обеспечению прав детей, находящихся в трудной жизненной ситуации, на отдых и оздоровление</t>
  </si>
  <si>
    <t>0140473190</t>
  </si>
  <si>
    <t>Другие вопросы в области образования</t>
  </si>
  <si>
    <t>Уплата налога на имущество</t>
  </si>
  <si>
    <t>0150118215</t>
  </si>
  <si>
    <t>0150118359</t>
  </si>
  <si>
    <t>Субсидия на развитие общественной инфраструктуры</t>
  </si>
  <si>
    <t>01501S2140</t>
  </si>
  <si>
    <t>Расходы на обеспечение деятельности (оказание услуг) учреждений хозяйственного обслуживания за счет ИРО</t>
  </si>
  <si>
    <t>01501S2160</t>
  </si>
  <si>
    <t>0150328215</t>
  </si>
  <si>
    <t>Расходы на обеспечение деятельности (оказание услуг) муниципальных учреждений (учебно-методические кабинеты, централизованные бухгалтерии)</t>
  </si>
  <si>
    <t>0150328304</t>
  </si>
  <si>
    <t>Администрирование передаваемых органам местного самоуправления государственных полномочий по Закону Республики Бурятия от 8.06.2006 № 394-IV</t>
  </si>
  <si>
    <t>0150373060</t>
  </si>
  <si>
    <t>Администрирование передаваемого отдельного государственного полномочия по организации и обеспечению отдыха и оздоровления детей</t>
  </si>
  <si>
    <t>0150373160</t>
  </si>
  <si>
    <t>01503S2160</t>
  </si>
  <si>
    <t>Расходы на предоставление мер социальной поддержки по оплате коммунальных услуг педагогическим работникам, проживающим в сельских населенных пунктах, рабочих поселках (поселках городского типа)</t>
  </si>
  <si>
    <t>0120973180</t>
  </si>
  <si>
    <t>0130773180</t>
  </si>
  <si>
    <t>Реконструкция и развитие стадиона "Юность"</t>
  </si>
  <si>
    <t>0150218305</t>
  </si>
  <si>
    <t>Муниципальное бюджетное учреждение "Управление культуры и туризма " МО "Джидинский район"</t>
  </si>
  <si>
    <t>997</t>
  </si>
  <si>
    <t>0240118303</t>
  </si>
  <si>
    <t>Расходы на доведение средней заработной платы педагогических работников дополнительного образования муниципальных учреждений отрасли "Культура" до достижения прогнозной в 2012 году средней заработной платы в экономике Республики Бурятия</t>
  </si>
  <si>
    <t>02401S2270</t>
  </si>
  <si>
    <t>Культура</t>
  </si>
  <si>
    <t>08</t>
  </si>
  <si>
    <t>Расходы за счет межбюджетных трансфертов из бюджетов поселений на осуществление части полномочий по вопросам в области культуры</t>
  </si>
  <si>
    <t>0210114201</t>
  </si>
  <si>
    <t>Расходы на обеспечение деятельности (оказание услуг) учреждений культуры (дома культуры, другие учреждения культуры)</t>
  </si>
  <si>
    <t>0210118311</t>
  </si>
  <si>
    <t>На повышение средней заработной платы работников культуры</t>
  </si>
  <si>
    <t>02101S2340</t>
  </si>
  <si>
    <t>Развитие традиционных форм народного творчества, организация и проведение культмассовых мероприятий, участие в Республиканских, межрегиональных, международных фестивалях и конкурсах</t>
  </si>
  <si>
    <t>0210218311</t>
  </si>
  <si>
    <t>Субсидия на обеспечение развития и укрепление материально-технической базы домов культуры в населенных пунктах с числом жителей до 50 тысяч человек</t>
  </si>
  <si>
    <t>02103L4670</t>
  </si>
  <si>
    <t>Государственная поддержка лучших работников учреждений культуры</t>
  </si>
  <si>
    <t>Расходы на обеспечение деятельности (оказание услуг) учреждений культуры (библиотеки)</t>
  </si>
  <si>
    <t>0220118312</t>
  </si>
  <si>
    <t>02201S2340</t>
  </si>
  <si>
    <t>Другие вопросы в области культуры, кинематографии</t>
  </si>
  <si>
    <t>0250128215</t>
  </si>
  <si>
    <t>0250128304</t>
  </si>
  <si>
    <t>0250214201</t>
  </si>
  <si>
    <t>Расходы на обеспечение деятельности (оказание услуг) муниципальных учреждений хозяйственного обслуживания</t>
  </si>
  <si>
    <t>0250218359</t>
  </si>
  <si>
    <t>02502S2160</t>
  </si>
  <si>
    <t>Расходы на предоставление мер социальной поддержки по оплате коммунальных услуг специалистам муниципальных учреждений культуры, проживающих в сельских населенных пунктах, рабочих поселках (поселках городского типа)</t>
  </si>
  <si>
    <t>0210573180</t>
  </si>
  <si>
    <t>0220673180</t>
  </si>
  <si>
    <t>0240473180</t>
  </si>
  <si>
    <t>Итого</t>
  </si>
  <si>
    <t>главного
распорядителя
средств
бюджета</t>
  </si>
  <si>
    <t>Финансовое управление Администрации Джидинского района</t>
  </si>
  <si>
    <t>% исполнения</t>
  </si>
  <si>
    <t>Приложение №3</t>
  </si>
  <si>
    <t xml:space="preserve">к Решению Совета депутатов Джидинского района </t>
  </si>
  <si>
    <t>тыс.руб</t>
  </si>
  <si>
    <t>0310155493</t>
  </si>
  <si>
    <t>исполнение судебных актов РФ и мировых соглашений по возмещению причиненного вреда</t>
  </si>
  <si>
    <t>0310191040</t>
  </si>
  <si>
    <t>0310191030</t>
  </si>
  <si>
    <t>0310191020</t>
  </si>
  <si>
    <t>0320191040</t>
  </si>
  <si>
    <t>формирование высококвалифицированного кадрового состава</t>
  </si>
  <si>
    <t>уплата иных платежей</t>
  </si>
  <si>
    <t>9999988220</t>
  </si>
  <si>
    <t>расходы по мобилизационной работе</t>
  </si>
  <si>
    <t>Транспорт</t>
  </si>
  <si>
    <t>04403S2Б70</t>
  </si>
  <si>
    <t>Уплата лизинговых платежей в связи с приобретением специализированных транспортных средств для содержания автомобильных дорог</t>
  </si>
  <si>
    <t>Бюджетные иныестицыв объекты капитального строительства муниципальной собственности</t>
  </si>
  <si>
    <t>04403S23Д0</t>
  </si>
  <si>
    <t>0760388295</t>
  </si>
  <si>
    <t>0760788295</t>
  </si>
  <si>
    <t>мероприятия на оплату труда осужденных к исправительным работам</t>
  </si>
  <si>
    <t>реализация мероприятий планов социального развития центров экономического роста субъектов РФ, входящих в состав Дальневосточного федерального округа</t>
  </si>
  <si>
    <t>взносы по обязательному социальному страхованию на выплаты денежного содержания и иных выплат работникам муниципальных органов</t>
  </si>
  <si>
    <t>на осуществление полномочий по обеспечению жилыми помещениями детей- сирот</t>
  </si>
  <si>
    <t>субсидии автономным учреждениям</t>
  </si>
  <si>
    <t>реконструкция и развитие УСС</t>
  </si>
  <si>
    <t>0740918399</t>
  </si>
  <si>
    <t>03106S2160</t>
  </si>
  <si>
    <t>субсидии автономным учреждениям на иные цели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</si>
  <si>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</t>
  </si>
  <si>
    <t>Ежемесячное денежное вознаграждение воспитателей ДОО, реализующих программу погружения в бурятскую среду</t>
  </si>
  <si>
    <t>0120874650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</si>
  <si>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 резервного фонда Правительства РФ </t>
  </si>
  <si>
    <t>02202L5190</t>
  </si>
  <si>
    <t>02501S2160</t>
  </si>
  <si>
    <t>0310191050</t>
  </si>
  <si>
    <t>03101S4760</t>
  </si>
  <si>
    <t>17101S2250</t>
  </si>
  <si>
    <t>Проведение кадастровых работ по формированию земельных участков для реализации Закона РБ от 16.02.2002 № 115 III "О бесплатном предоставлении в собственность земельных участков, находящихся в муниципальной собственности"</t>
  </si>
  <si>
    <t>120</t>
  </si>
  <si>
    <t>0710388293</t>
  </si>
  <si>
    <t>"Организация отдыха и спортивно- оздоровительных мероприятий"</t>
  </si>
  <si>
    <t>"Организация социально-бытовой и материальной помощи"</t>
  </si>
  <si>
    <t>"Развитие молодежной политики"</t>
  </si>
  <si>
    <t>Резервный фонд непредвиденных расходов</t>
  </si>
  <si>
    <t>9999955493</t>
  </si>
  <si>
    <t>субсидии на установку недостающих барьерных ограждений,светофорных объектов</t>
  </si>
  <si>
    <t>поддержка формирования и развития туристских маршрутов в районе</t>
  </si>
  <si>
    <t>1510288380</t>
  </si>
  <si>
    <t>04106S2Б60</t>
  </si>
  <si>
    <t>субсидии на мероприятия по ликвидации несанкционированных свалок по решению суда</t>
  </si>
  <si>
    <t>12103L5760</t>
  </si>
  <si>
    <t>0310174670</t>
  </si>
  <si>
    <t>имт на выполнение работ по изготовлению и установке бюстов</t>
  </si>
  <si>
    <t>074Р550810</t>
  </si>
  <si>
    <t>основное мероприятие "Повышение эффективности и престижности муниципальной службы"</t>
  </si>
  <si>
    <t>9999988221</t>
  </si>
  <si>
    <t>"выполнение других расходных обязательств"</t>
  </si>
  <si>
    <t>01208S4760</t>
  </si>
  <si>
    <t>465</t>
  </si>
  <si>
    <t>субсидии на осуществление капитальных вложенийв в объекты капитального строительства государственной (муниципальной) собственности автономным учреждениям</t>
  </si>
  <si>
    <t>мероприятия по обеспечению комплексного развития  сельских территорий</t>
  </si>
  <si>
    <t>01107S4760</t>
  </si>
  <si>
    <t>01108S2Р40</t>
  </si>
  <si>
    <t xml:space="preserve">разработка, принятие и софинансирование муниципальных программ по сохранению и развитию бурятского языка </t>
  </si>
  <si>
    <t>16101S5060</t>
  </si>
  <si>
    <t>01306S4760</t>
  </si>
  <si>
    <t>0130818215</t>
  </si>
  <si>
    <t>01501S4760</t>
  </si>
  <si>
    <t>350</t>
  </si>
  <si>
    <t>Премии и гранты</t>
  </si>
  <si>
    <t>01503S4760</t>
  </si>
  <si>
    <t>0760688295</t>
  </si>
  <si>
    <t>02401S4760</t>
  </si>
  <si>
    <t>расходы на укрепление МТБ отрасли "Культура"</t>
  </si>
  <si>
    <t>02101S4760</t>
  </si>
  <si>
    <t>02101S2950</t>
  </si>
  <si>
    <t>02201S4760</t>
  </si>
  <si>
    <t>022А255190</t>
  </si>
  <si>
    <t>имбт на финансовое обеспечение социально значимых и первоочередных расходов</t>
  </si>
  <si>
    <t>02502S4760</t>
  </si>
  <si>
    <t xml:space="preserve">                          "Об исполнении бюджета МО "Джидинский район" за 2024 год"</t>
  </si>
  <si>
    <t>Ведомственная структура  расходов бюджета МО "Джидинский район" за 2024 год</t>
  </si>
  <si>
    <t>Утверждено на 2024 год</t>
  </si>
  <si>
    <t>Исполнено за 2024 год</t>
  </si>
  <si>
    <t>17106Д5110</t>
  </si>
  <si>
    <t>Проведение  комплексных кадастровых работ за счет республиканского бюджета</t>
  </si>
  <si>
    <t>17106L5990</t>
  </si>
  <si>
    <t>подготовка проектов межевания земельных участков и на проведение кадастровых работ</t>
  </si>
  <si>
    <t xml:space="preserve">Уплата штрафов, пеней </t>
  </si>
  <si>
    <t>Закупка товаров, работ, услуг в целях капитального ремонта государственного ( муниципальбного) имущества</t>
  </si>
  <si>
    <t>9999988219</t>
  </si>
  <si>
    <t>Расходы на депутатскую деятельность</t>
  </si>
  <si>
    <t>иные выплаты населению</t>
  </si>
  <si>
    <t>04403S0200</t>
  </si>
  <si>
    <t>Софинансирование  на разработку ПСД на реконструкцию  мостового перехода через р. Джида на 5 км.+105 автомобильной дороги Дырестуй- Зарубино в Джидинском районе</t>
  </si>
  <si>
    <t>Содержание автомобильных дорог общего пользования местного значения, в том числе на обеспечение безопасности  дорожного движения</t>
  </si>
  <si>
    <t>12103L3721</t>
  </si>
  <si>
    <t>Развитие транспортной инфраструктуры  на сельских территориях(капитальный ремонт а\д по улице Кирова СП "Петропавловское" а\д  Петропавловка-Дэдэ-Ичетуй)</t>
  </si>
  <si>
    <t>обеспечение безопасности дорожного движения</t>
  </si>
  <si>
    <t>04201S2140</t>
  </si>
  <si>
    <t>10101L505Р</t>
  </si>
  <si>
    <t>0410748248</t>
  </si>
  <si>
    <t>Разработка ПСД по рекультивации несанкционированных свалок</t>
  </si>
  <si>
    <t>072ЕГ51160</t>
  </si>
  <si>
    <t>Реализация программы комплексного развития молодежной политики в регионах РФ "Регион для молодых"</t>
  </si>
  <si>
    <t>9999988601</t>
  </si>
  <si>
    <t>резервный фонд непредвиденных расходов  администрации МО</t>
  </si>
  <si>
    <t>0740482210</t>
  </si>
  <si>
    <t>Приобретение спортивного оборудования и инвентаря</t>
  </si>
  <si>
    <t>07410S2260</t>
  </si>
  <si>
    <t>Подготовка объектов спорта к проведению  зимних сельских спортивных игр</t>
  </si>
  <si>
    <t>07410S2140</t>
  </si>
  <si>
    <t>Государственная поддержка организаций, входящих в состав спортивной подготовки</t>
  </si>
  <si>
    <t>Прочие межбюджетные трансферты бюджетам субъектов РФ и муниципальных образований общего характера</t>
  </si>
  <si>
    <t>Реализация программ формирования современной городской среды</t>
  </si>
  <si>
    <t>101F255550</t>
  </si>
  <si>
    <t>иные межбюджетные трансферты</t>
  </si>
  <si>
    <t>обеспечение комплексного развития сельских территорий</t>
  </si>
  <si>
    <t>12102L5760</t>
  </si>
  <si>
    <t>730</t>
  </si>
  <si>
    <t>обслуживание муниципального долга</t>
  </si>
  <si>
    <t>обслуживание внутреннего государственного и муниципального долга</t>
  </si>
  <si>
    <t>03107S2870</t>
  </si>
  <si>
    <t>софинансирование на повышение квалификации Глав и муниципальных служащих</t>
  </si>
  <si>
    <t>0310776205</t>
  </si>
  <si>
    <t>иные расходы в сфере организации в границах поселения "Петропавловское" водоснабжения населения</t>
  </si>
  <si>
    <t>01205S2140</t>
  </si>
  <si>
    <t>Субсидии  бюджетным учреждениям на иные цели</t>
  </si>
  <si>
    <t>01205S4840</t>
  </si>
  <si>
    <t>Возмещение расходов на капитальный ремонт зданий дошкольных образовательных организаций</t>
  </si>
  <si>
    <t>0120874880</t>
  </si>
  <si>
    <t>питание обучающихсяв муниципальных оргазациях, осваивающих образовательные программы дошкольного образования, являющихся детьми отдельных категорий граждан, принимавших участие   в СВО</t>
  </si>
  <si>
    <t>0104L7500</t>
  </si>
  <si>
    <t>Капитальный ремонт МБОУ "Дырестуйская средняя общеобразовательная школа"</t>
  </si>
  <si>
    <t>01104S2И50</t>
  </si>
  <si>
    <t>субсидии бюджетам на капитальный ремонт МОО и (или) муниципальных общеобразовательных организаций дополнительного образования</t>
  </si>
  <si>
    <t>010774870</t>
  </si>
  <si>
    <t>ИМТ на финансовое обеспечение расходных обязательств, связанных с решением первоочередных вопросов местного значения</t>
  </si>
  <si>
    <t>01107L3030</t>
  </si>
  <si>
    <t>01107L0500</t>
  </si>
  <si>
    <t xml:space="preserve">иные на обеспечение выплат советникам директоров по воспитанию </t>
  </si>
  <si>
    <t>011Е250980</t>
  </si>
  <si>
    <t>обновление МТБ для организации учебно-исследовательской, научно-практической, творческой деятельности, занятие ФК и спортом в образовательных организациях</t>
  </si>
  <si>
    <t>0130118303</t>
  </si>
  <si>
    <t>Районные и республиканские конкурсы</t>
  </si>
  <si>
    <t>0130618303</t>
  </si>
  <si>
    <t>Расходы на обеспечение деятельности(оказание услуг) общеобразовательных учреждений  дополнительного образования</t>
  </si>
  <si>
    <t>015ЕВ51790</t>
  </si>
  <si>
    <t>Обеспечение безопасности дорожного движения</t>
  </si>
  <si>
    <t>021А255190</t>
  </si>
  <si>
    <t>Государственная поддержка отрасли культуры(лучших работников сельских учреждений культуры)</t>
  </si>
  <si>
    <t>0220518312</t>
  </si>
  <si>
    <t>проведение мероприятий, участие в районных, республиканских, межрегиональных конкурсах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</si>
</sst>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8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vertical="top" wrapText="1"/>
    </xf>
    <xf numFmtId="0" fontId="1" fillId="0" borderId="2"/>
    <xf numFmtId="0" fontId="1" fillId="0" borderId="3"/>
    <xf numFmtId="0" fontId="1" fillId="0" borderId="4">
      <alignment horizontal="center"/>
    </xf>
    <xf numFmtId="0" fontId="1" fillId="0" borderId="2">
      <alignment horizontal="left" wrapText="1"/>
    </xf>
    <xf numFmtId="0" fontId="1" fillId="0" borderId="5">
      <alignment horizontal="right"/>
    </xf>
    <xf numFmtId="49" fontId="1" fillId="0" borderId="6">
      <alignment horizontal="center" shrinkToFit="1"/>
    </xf>
    <xf numFmtId="0" fontId="1" fillId="0" borderId="7"/>
    <xf numFmtId="0" fontId="1" fillId="0" borderId="1">
      <alignment horizontal="right"/>
    </xf>
    <xf numFmtId="49" fontId="1" fillId="0" borderId="8">
      <alignment horizontal="center" shrinkToFit="1"/>
    </xf>
    <xf numFmtId="49" fontId="1" fillId="0" borderId="9">
      <alignment horizontal="center" shrinkToFit="1"/>
    </xf>
    <xf numFmtId="0" fontId="2" fillId="0" borderId="2">
      <alignment horizontal="center"/>
    </xf>
    <xf numFmtId="0" fontId="1" fillId="0" borderId="10">
      <alignment horizontal="center" vertical="center" wrapText="1"/>
    </xf>
    <xf numFmtId="0" fontId="1" fillId="0" borderId="10">
      <alignment horizontal="left" vertical="top" wrapText="1"/>
    </xf>
    <xf numFmtId="49" fontId="1" fillId="0" borderId="10">
      <alignment horizontal="center" vertical="top" shrinkToFit="1"/>
    </xf>
    <xf numFmtId="4" fontId="1" fillId="0" borderId="10">
      <alignment horizontal="right" vertical="top" shrinkToFit="1"/>
    </xf>
    <xf numFmtId="0" fontId="3" fillId="0" borderId="11">
      <alignment horizontal="right" vertical="top" wrapText="1"/>
    </xf>
    <xf numFmtId="49" fontId="3" fillId="0" borderId="10">
      <alignment horizontal="center" vertical="top" shrinkToFit="1"/>
    </xf>
    <xf numFmtId="4" fontId="3" fillId="2" borderId="10">
      <alignment horizontal="right" vertical="top" shrinkToFit="1"/>
    </xf>
    <xf numFmtId="0" fontId="1" fillId="0" borderId="2">
      <alignment wrapText="1"/>
    </xf>
    <xf numFmtId="0" fontId="4" fillId="0" borderId="1">
      <alignment horizontal="center" vertical="top"/>
    </xf>
    <xf numFmtId="0" fontId="4" fillId="0" borderId="7">
      <alignment horizontal="center" vertical="top"/>
    </xf>
    <xf numFmtId="0" fontId="6" fillId="0" borderId="0"/>
    <xf numFmtId="0" fontId="6" fillId="0" borderId="0"/>
    <xf numFmtId="0" fontId="6" fillId="0" borderId="0"/>
    <xf numFmtId="0" fontId="5" fillId="0" borderId="1"/>
    <xf numFmtId="0" fontId="5" fillId="0" borderId="1"/>
    <xf numFmtId="0" fontId="5" fillId="3" borderId="1"/>
    <xf numFmtId="0" fontId="1" fillId="3" borderId="1"/>
    <xf numFmtId="0" fontId="1" fillId="3" borderId="12"/>
    <xf numFmtId="0" fontId="1" fillId="3" borderId="7"/>
    <xf numFmtId="0" fontId="5" fillId="3" borderId="7"/>
    <xf numFmtId="0" fontId="5" fillId="3" borderId="13"/>
    <xf numFmtId="0" fontId="1" fillId="3" borderId="13"/>
    <xf numFmtId="0" fontId="5" fillId="3" borderId="2"/>
  </cellStyleXfs>
  <cellXfs count="7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0" borderId="7" xfId="10" applyNumberFormat="1" applyProtection="1"/>
    <xf numFmtId="0" fontId="4" fillId="0" borderId="1" xfId="23" applyNumberFormat="1" applyProtection="1">
      <alignment horizontal="center" vertical="top"/>
    </xf>
    <xf numFmtId="0" fontId="4" fillId="0" borderId="7" xfId="24" applyNumberFormat="1" applyProtection="1">
      <alignment horizontal="center" vertical="top"/>
    </xf>
    <xf numFmtId="165" fontId="1" fillId="0" borderId="10" xfId="18" applyNumberFormat="1" applyProtection="1">
      <alignment horizontal="right" vertical="top" shrinkToFit="1"/>
    </xf>
    <xf numFmtId="165" fontId="0" fillId="0" borderId="0" xfId="0" applyNumberFormat="1" applyProtection="1">
      <protection locked="0"/>
    </xf>
    <xf numFmtId="0" fontId="7" fillId="0" borderId="0" xfId="0" applyFont="1" applyProtection="1">
      <protection locked="0"/>
    </xf>
    <xf numFmtId="0" fontId="8" fillId="0" borderId="1" xfId="1" applyNumberFormat="1" applyFont="1" applyAlignment="1" applyProtection="1">
      <alignment horizontal="center"/>
    </xf>
    <xf numFmtId="0" fontId="8" fillId="0" borderId="1" xfId="1" applyNumberFormat="1" applyFont="1" applyProtection="1"/>
    <xf numFmtId="0" fontId="8" fillId="0" borderId="1" xfId="4" applyNumberFormat="1" applyFont="1" applyBorder="1" applyProtection="1"/>
    <xf numFmtId="0" fontId="8" fillId="0" borderId="1" xfId="5" applyNumberFormat="1" applyFont="1" applyBorder="1" applyAlignment="1" applyProtection="1">
      <alignment horizontal="center"/>
    </xf>
    <xf numFmtId="0" fontId="8" fillId="0" borderId="1" xfId="6" applyNumberFormat="1" applyFont="1" applyBorder="1" applyProtection="1">
      <alignment horizontal="center"/>
    </xf>
    <xf numFmtId="49" fontId="8" fillId="0" borderId="1" xfId="9" applyNumberFormat="1" applyFont="1" applyBorder="1" applyProtection="1">
      <alignment horizontal="center" shrinkToFit="1"/>
    </xf>
    <xf numFmtId="0" fontId="8" fillId="0" borderId="7" xfId="10" applyNumberFormat="1" applyFont="1" applyProtection="1"/>
    <xf numFmtId="0" fontId="8" fillId="0" borderId="1" xfId="11" applyNumberFormat="1" applyFont="1" applyProtection="1">
      <alignment horizontal="right"/>
    </xf>
    <xf numFmtId="0" fontId="8" fillId="0" borderId="1" xfId="8" applyNumberFormat="1" applyFont="1" applyBorder="1" applyProtection="1">
      <alignment horizontal="right"/>
    </xf>
    <xf numFmtId="49" fontId="8" fillId="0" borderId="1" xfId="12" applyNumberFormat="1" applyFont="1" applyBorder="1" applyProtection="1">
      <alignment horizontal="center" shrinkToFit="1"/>
    </xf>
    <xf numFmtId="49" fontId="8" fillId="0" borderId="1" xfId="13" applyNumberFormat="1" applyFont="1" applyBorder="1" applyProtection="1">
      <alignment horizontal="center" shrinkToFit="1"/>
    </xf>
    <xf numFmtId="0" fontId="8" fillId="0" borderId="1" xfId="1" applyNumberFormat="1" applyFont="1" applyBorder="1" applyProtection="1"/>
    <xf numFmtId="0" fontId="8" fillId="0" borderId="10" xfId="15" applyNumberFormat="1" applyFont="1" applyProtection="1">
      <alignment horizontal="center" vertical="center" wrapText="1"/>
    </xf>
    <xf numFmtId="0" fontId="8" fillId="0" borderId="15" xfId="15" applyNumberFormat="1" applyFont="1" applyBorder="1" applyProtection="1">
      <alignment horizontal="center" vertical="center" wrapText="1"/>
    </xf>
    <xf numFmtId="0" fontId="8" fillId="4" borderId="10" xfId="16" applyNumberFormat="1" applyFont="1" applyFill="1" applyProtection="1">
      <alignment horizontal="left" vertical="top" wrapText="1"/>
    </xf>
    <xf numFmtId="49" fontId="8" fillId="4" borderId="10" xfId="17" applyNumberFormat="1" applyFont="1" applyFill="1" applyProtection="1">
      <alignment horizontal="center" vertical="top" shrinkToFit="1"/>
    </xf>
    <xf numFmtId="165" fontId="8" fillId="4" borderId="10" xfId="18" applyNumberFormat="1" applyFont="1" applyFill="1" applyProtection="1">
      <alignment horizontal="right" vertical="top" shrinkToFit="1"/>
    </xf>
    <xf numFmtId="4" fontId="8" fillId="4" borderId="10" xfId="18" applyNumberFormat="1" applyFont="1" applyFill="1" applyProtection="1">
      <alignment horizontal="right" vertical="top" shrinkToFit="1"/>
    </xf>
    <xf numFmtId="0" fontId="8" fillId="0" borderId="10" xfId="16" applyNumberFormat="1" applyFont="1" applyProtection="1">
      <alignment horizontal="left" vertical="top" wrapText="1"/>
    </xf>
    <xf numFmtId="49" fontId="8" fillId="0" borderId="10" xfId="17" applyNumberFormat="1" applyFont="1" applyProtection="1">
      <alignment horizontal="center" vertical="top" shrinkToFit="1"/>
    </xf>
    <xf numFmtId="165" fontId="8" fillId="0" borderId="10" xfId="18" applyNumberFormat="1" applyFont="1" applyProtection="1">
      <alignment horizontal="right" vertical="top" shrinkToFit="1"/>
    </xf>
    <xf numFmtId="4" fontId="8" fillId="0" borderId="10" xfId="18" applyNumberFormat="1" applyFont="1" applyProtection="1">
      <alignment horizontal="right" vertical="top" shrinkToFit="1"/>
    </xf>
    <xf numFmtId="0" fontId="10" fillId="0" borderId="10" xfId="16" applyNumberFormat="1" applyFont="1" applyProtection="1">
      <alignment horizontal="left" vertical="top" wrapText="1"/>
    </xf>
    <xf numFmtId="49" fontId="10" fillId="0" borderId="10" xfId="17" applyNumberFormat="1" applyFont="1" applyProtection="1">
      <alignment horizontal="center" vertical="top" shrinkToFit="1"/>
    </xf>
    <xf numFmtId="165" fontId="11" fillId="0" borderId="10" xfId="18" applyNumberFormat="1" applyFont="1" applyProtection="1">
      <alignment horizontal="right" vertical="top" shrinkToFit="1"/>
    </xf>
    <xf numFmtId="4" fontId="11" fillId="0" borderId="10" xfId="18" applyNumberFormat="1" applyFont="1" applyProtection="1">
      <alignment horizontal="right" vertical="top" shrinkToFit="1"/>
    </xf>
    <xf numFmtId="49" fontId="11" fillId="0" borderId="10" xfId="17" applyNumberFormat="1" applyFont="1" applyProtection="1">
      <alignment horizontal="center" vertical="top" shrinkToFit="1"/>
    </xf>
    <xf numFmtId="164" fontId="8" fillId="0" borderId="10" xfId="18" applyNumberFormat="1" applyFont="1" applyProtection="1">
      <alignment horizontal="right" vertical="top" shrinkToFit="1"/>
    </xf>
    <xf numFmtId="165" fontId="12" fillId="0" borderId="10" xfId="18" applyNumberFormat="1" applyFont="1" applyProtection="1">
      <alignment horizontal="right" vertical="top" shrinkToFit="1"/>
    </xf>
    <xf numFmtId="4" fontId="12" fillId="0" borderId="10" xfId="18" applyNumberFormat="1" applyFont="1" applyProtection="1">
      <alignment horizontal="right" vertical="top" shrinkToFit="1"/>
    </xf>
    <xf numFmtId="164" fontId="12" fillId="0" borderId="10" xfId="18" applyNumberFormat="1" applyFont="1" applyProtection="1">
      <alignment horizontal="right" vertical="top" shrinkToFit="1"/>
    </xf>
    <xf numFmtId="49" fontId="12" fillId="0" borderId="10" xfId="17" applyNumberFormat="1" applyFont="1" applyProtection="1">
      <alignment horizontal="center" vertical="top" shrinkToFit="1"/>
    </xf>
    <xf numFmtId="165" fontId="10" fillId="0" borderId="10" xfId="18" applyNumberFormat="1" applyFont="1" applyProtection="1">
      <alignment horizontal="right" vertical="top" shrinkToFit="1"/>
    </xf>
    <xf numFmtId="4" fontId="10" fillId="0" borderId="10" xfId="18" applyNumberFormat="1" applyFont="1" applyProtection="1">
      <alignment horizontal="right" vertical="top" shrinkToFit="1"/>
    </xf>
    <xf numFmtId="164" fontId="11" fillId="0" borderId="10" xfId="18" applyNumberFormat="1" applyFont="1" applyProtection="1">
      <alignment horizontal="right" vertical="top" shrinkToFit="1"/>
    </xf>
    <xf numFmtId="164" fontId="10" fillId="0" borderId="10" xfId="18" applyNumberFormat="1" applyFont="1" applyProtection="1">
      <alignment horizontal="right" vertical="top" shrinkToFit="1"/>
    </xf>
    <xf numFmtId="164" fontId="8" fillId="4" borderId="10" xfId="18" applyNumberFormat="1" applyFont="1" applyFill="1" applyProtection="1">
      <alignment horizontal="right" vertical="top" shrinkToFit="1"/>
    </xf>
    <xf numFmtId="0" fontId="10" fillId="0" borderId="11" xfId="19" applyNumberFormat="1" applyFont="1" applyProtection="1">
      <alignment horizontal="right" vertical="top" wrapText="1"/>
    </xf>
    <xf numFmtId="49" fontId="10" fillId="0" borderId="10" xfId="20" applyNumberFormat="1" applyFont="1" applyProtection="1">
      <alignment horizontal="center" vertical="top" shrinkToFit="1"/>
    </xf>
    <xf numFmtId="164" fontId="10" fillId="2" borderId="10" xfId="21" applyNumberFormat="1" applyFont="1" applyProtection="1">
      <alignment horizontal="right" vertical="top" shrinkToFit="1"/>
    </xf>
    <xf numFmtId="0" fontId="4" fillId="0" borderId="7" xfId="24" applyNumberFormat="1" applyProtection="1">
      <alignment horizontal="center" vertical="top"/>
    </xf>
    <xf numFmtId="0" fontId="4" fillId="0" borderId="7" xfId="24">
      <alignment horizontal="center" vertical="top"/>
    </xf>
    <xf numFmtId="0" fontId="8" fillId="0" borderId="1" xfId="2" applyNumberFormat="1" applyFont="1" applyAlignment="1" applyProtection="1">
      <alignment horizontal="center" wrapText="1"/>
    </xf>
    <xf numFmtId="0" fontId="9" fillId="0" borderId="1" xfId="0" applyFont="1" applyBorder="1" applyAlignment="1">
      <alignment horizontal="center" wrapText="1"/>
    </xf>
    <xf numFmtId="0" fontId="8" fillId="0" borderId="1" xfId="3" applyNumberFormat="1" applyFont="1" applyAlignment="1" applyProtection="1">
      <alignment horizontal="center" vertical="top" wrapText="1"/>
    </xf>
    <xf numFmtId="0" fontId="8" fillId="0" borderId="2" xfId="14" applyNumberFormat="1" applyFont="1" applyProtection="1">
      <alignment horizontal="center"/>
    </xf>
    <xf numFmtId="0" fontId="8" fillId="0" borderId="2" xfId="14" applyFont="1">
      <alignment horizontal="center"/>
    </xf>
    <xf numFmtId="0" fontId="8" fillId="0" borderId="1" xfId="14" applyFont="1" applyBorder="1">
      <alignment horizontal="center"/>
    </xf>
    <xf numFmtId="0" fontId="8" fillId="0" borderId="10" xfId="15" applyNumberFormat="1" applyFont="1" applyProtection="1">
      <alignment horizontal="center" vertical="center" wrapText="1"/>
    </xf>
    <xf numFmtId="0" fontId="8" fillId="0" borderId="10" xfId="15" applyFont="1">
      <alignment horizontal="center" vertical="center" wrapText="1"/>
    </xf>
    <xf numFmtId="0" fontId="8" fillId="0" borderId="14" xfId="15" applyFont="1" applyBorder="1">
      <alignment horizontal="center" vertical="center" wrapText="1"/>
    </xf>
    <xf numFmtId="0" fontId="8" fillId="0" borderId="2" xfId="22" applyNumberFormat="1" applyFont="1" applyProtection="1">
      <alignment wrapText="1"/>
    </xf>
    <xf numFmtId="0" fontId="8" fillId="0" borderId="2" xfId="22" applyFont="1">
      <alignment wrapText="1"/>
    </xf>
    <xf numFmtId="0" fontId="8" fillId="0" borderId="2" xfId="7" applyNumberFormat="1" applyFont="1" applyAlignment="1" applyProtection="1">
      <alignment horizontal="center" wrapText="1"/>
    </xf>
    <xf numFmtId="0" fontId="8" fillId="0" borderId="2" xfId="7" applyFont="1" applyAlignment="1">
      <alignment horizontal="center" wrapText="1"/>
    </xf>
    <xf numFmtId="0" fontId="8" fillId="0" borderId="5" xfId="8" applyNumberFormat="1" applyFont="1" applyAlignment="1" applyProtection="1">
      <alignment horizontal="center"/>
    </xf>
    <xf numFmtId="0" fontId="8" fillId="0" borderId="1" xfId="8" applyFont="1" applyBorder="1" applyAlignment="1">
      <alignment horizontal="center"/>
    </xf>
    <xf numFmtId="0" fontId="8" fillId="0" borderId="5" xfId="8" applyNumberFormat="1" applyFont="1" applyProtection="1">
      <alignment horizontal="right"/>
    </xf>
    <xf numFmtId="0" fontId="8" fillId="0" borderId="1" xfId="8" applyFont="1" applyBorder="1">
      <alignment horizontal="right"/>
    </xf>
    <xf numFmtId="0" fontId="8" fillId="0" borderId="16" xfId="15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38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13"/>
    <cellStyle name="xl35" xfId="31"/>
    <cellStyle name="xl36" xfId="32"/>
    <cellStyle name="xl37" xfId="14"/>
    <cellStyle name="xl38" xfId="15"/>
    <cellStyle name="xl39" xfId="33"/>
    <cellStyle name="xl40" xfId="34"/>
    <cellStyle name="xl41" xfId="35"/>
    <cellStyle name="xl42" xfId="16"/>
    <cellStyle name="xl43" xfId="17"/>
    <cellStyle name="xl44" xfId="18"/>
    <cellStyle name="xl45" xfId="36"/>
    <cellStyle name="xl46" xfId="37"/>
    <cellStyle name="xl47" xfId="19"/>
    <cellStyle name="xl48" xfId="20"/>
    <cellStyle name="xl49" xfId="21"/>
    <cellStyle name="xl50" xfId="22"/>
    <cellStyle name="xl51" xfId="23"/>
    <cellStyle name="xl52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7"/>
  <sheetViews>
    <sheetView showGridLines="0" tabSelected="1" topLeftCell="A454" workbookViewId="0">
      <selection activeCell="L505" sqref="L505"/>
    </sheetView>
  </sheetViews>
  <sheetFormatPr defaultRowHeight="15" x14ac:dyDescent="0.25"/>
  <cols>
    <col min="1" max="1" width="49.140625" style="1" customWidth="1"/>
    <col min="2" max="2" width="10.85546875" style="1" customWidth="1"/>
    <col min="3" max="3" width="6.140625" style="1" customWidth="1"/>
    <col min="4" max="4" width="8.5703125" style="1" customWidth="1"/>
    <col min="5" max="5" width="12.85546875" style="1" customWidth="1"/>
    <col min="6" max="6" width="8.140625" style="1" bestFit="1" customWidth="1"/>
    <col min="7" max="7" width="12" style="1" customWidth="1"/>
    <col min="8" max="8" width="12.7109375" style="1" customWidth="1"/>
    <col min="9" max="9" width="9.5703125" style="1" customWidth="1"/>
    <col min="10" max="10" width="9.140625" style="1"/>
    <col min="11" max="11" width="9.5703125" style="1" bestFit="1" customWidth="1"/>
    <col min="12" max="16384" width="9.140625" style="1"/>
  </cols>
  <sheetData>
    <row r="1" spans="1:9" ht="31.7" customHeight="1" x14ac:dyDescent="0.3">
      <c r="A1" s="51" t="s">
        <v>311</v>
      </c>
      <c r="B1" s="52"/>
      <c r="C1" s="52"/>
      <c r="D1" s="52"/>
      <c r="E1" s="52"/>
      <c r="F1" s="52"/>
      <c r="G1" s="52"/>
      <c r="H1" s="9"/>
      <c r="I1" s="10"/>
    </row>
    <row r="2" spans="1:9" ht="15.75" customHeight="1" x14ac:dyDescent="0.3">
      <c r="A2" s="53" t="s">
        <v>312</v>
      </c>
      <c r="B2" s="52"/>
      <c r="C2" s="52"/>
      <c r="D2" s="52"/>
      <c r="E2" s="52"/>
      <c r="F2" s="52"/>
      <c r="G2" s="52"/>
      <c r="H2" s="9"/>
      <c r="I2" s="11"/>
    </row>
    <row r="3" spans="1:9" ht="13.5" customHeight="1" x14ac:dyDescent="0.3">
      <c r="A3" s="9" t="s">
        <v>392</v>
      </c>
      <c r="B3" s="9"/>
      <c r="C3" s="9"/>
      <c r="D3" s="9"/>
      <c r="E3" s="9"/>
      <c r="F3" s="9"/>
      <c r="G3" s="9"/>
      <c r="H3" s="12"/>
      <c r="I3" s="13"/>
    </row>
    <row r="4" spans="1:9" ht="25.7" customHeight="1" x14ac:dyDescent="0.3">
      <c r="A4" s="9"/>
      <c r="B4" s="62"/>
      <c r="C4" s="63"/>
      <c r="D4" s="63"/>
      <c r="E4" s="63"/>
      <c r="F4" s="63"/>
      <c r="G4" s="64"/>
      <c r="H4" s="65"/>
      <c r="I4" s="14"/>
    </row>
    <row r="5" spans="1:9" ht="12.75" customHeight="1" x14ac:dyDescent="0.3">
      <c r="A5" s="10"/>
      <c r="B5" s="15"/>
      <c r="C5" s="15"/>
      <c r="D5" s="15"/>
      <c r="E5" s="15"/>
      <c r="F5" s="15"/>
      <c r="G5" s="16"/>
      <c r="H5" s="17"/>
      <c r="I5" s="18"/>
    </row>
    <row r="6" spans="1:9" ht="3.75" customHeight="1" x14ac:dyDescent="0.3">
      <c r="A6" s="10"/>
      <c r="B6" s="10"/>
      <c r="C6" s="10"/>
      <c r="D6" s="10"/>
      <c r="E6" s="10"/>
      <c r="F6" s="10"/>
      <c r="G6" s="66"/>
      <c r="H6" s="67"/>
      <c r="I6" s="19"/>
    </row>
    <row r="7" spans="1:9" ht="12" customHeight="1" x14ac:dyDescent="0.3">
      <c r="A7" s="10"/>
      <c r="B7" s="10"/>
      <c r="C7" s="10"/>
      <c r="D7" s="10"/>
      <c r="E7" s="10"/>
      <c r="F7" s="10"/>
      <c r="G7" s="10"/>
      <c r="H7" s="10"/>
      <c r="I7" s="20"/>
    </row>
    <row r="8" spans="1:9" ht="13.5" customHeight="1" x14ac:dyDescent="0.3">
      <c r="A8" s="54" t="s">
        <v>393</v>
      </c>
      <c r="B8" s="55"/>
      <c r="C8" s="55"/>
      <c r="D8" s="55"/>
      <c r="E8" s="55"/>
      <c r="F8" s="55"/>
      <c r="G8" s="56"/>
      <c r="H8" s="56"/>
      <c r="I8" s="56"/>
    </row>
    <row r="9" spans="1:9" ht="12.75" customHeight="1" x14ac:dyDescent="0.25">
      <c r="A9" s="57" t="s">
        <v>0</v>
      </c>
      <c r="B9" s="57" t="s">
        <v>1</v>
      </c>
      <c r="C9" s="58"/>
      <c r="D9" s="58"/>
      <c r="E9" s="58"/>
      <c r="F9" s="59"/>
      <c r="G9" s="68" t="s">
        <v>313</v>
      </c>
      <c r="H9" s="69"/>
      <c r="I9" s="70"/>
    </row>
    <row r="10" spans="1:9" ht="126.75" customHeight="1" x14ac:dyDescent="0.25">
      <c r="A10" s="58"/>
      <c r="B10" s="21" t="s">
        <v>308</v>
      </c>
      <c r="C10" s="21" t="s">
        <v>2</v>
      </c>
      <c r="D10" s="21" t="s">
        <v>3</v>
      </c>
      <c r="E10" s="21" t="s">
        <v>4</v>
      </c>
      <c r="F10" s="21" t="s">
        <v>5</v>
      </c>
      <c r="G10" s="22" t="s">
        <v>394</v>
      </c>
      <c r="H10" s="22" t="s">
        <v>395</v>
      </c>
      <c r="I10" s="22" t="s">
        <v>310</v>
      </c>
    </row>
    <row r="11" spans="1:9" ht="12.75" customHeight="1" x14ac:dyDescent="0.25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</row>
    <row r="12" spans="1:9" ht="51" customHeight="1" x14ac:dyDescent="0.25">
      <c r="A12" s="23" t="s">
        <v>6</v>
      </c>
      <c r="B12" s="24" t="s">
        <v>7</v>
      </c>
      <c r="C12" s="24"/>
      <c r="D12" s="24"/>
      <c r="E12" s="24"/>
      <c r="F12" s="24"/>
      <c r="G12" s="25">
        <f>G13+G33+G36</f>
        <v>9590.2919999999995</v>
      </c>
      <c r="H12" s="25">
        <f>H13+H33+H36</f>
        <v>9589.6239999999998</v>
      </c>
      <c r="I12" s="26">
        <f>H12/G12*100</f>
        <v>99.993034622929116</v>
      </c>
    </row>
    <row r="13" spans="1:9" ht="25.5" customHeight="1" x14ac:dyDescent="0.25">
      <c r="A13" s="27" t="s">
        <v>8</v>
      </c>
      <c r="B13" s="28" t="s">
        <v>7</v>
      </c>
      <c r="C13" s="28" t="s">
        <v>9</v>
      </c>
      <c r="D13" s="28" t="s">
        <v>10</v>
      </c>
      <c r="E13" s="28"/>
      <c r="F13" s="28"/>
      <c r="G13" s="29">
        <f>G14+G17+G24+G27+G29+G31</f>
        <v>6418.7939999999999</v>
      </c>
      <c r="H13" s="29">
        <f>H14+H17+H24+H27+H29+H31</f>
        <v>6418.1260000000002</v>
      </c>
      <c r="I13" s="30">
        <f t="shared" ref="I13:I62" si="0">H13/G13*100</f>
        <v>99.989593060627897</v>
      </c>
    </row>
    <row r="14" spans="1:9" ht="57.75" customHeight="1" x14ac:dyDescent="0.25">
      <c r="A14" s="27" t="s">
        <v>11</v>
      </c>
      <c r="B14" s="28" t="s">
        <v>7</v>
      </c>
      <c r="C14" s="28" t="s">
        <v>9</v>
      </c>
      <c r="D14" s="28" t="s">
        <v>10</v>
      </c>
      <c r="E14" s="28" t="s">
        <v>314</v>
      </c>
      <c r="F14" s="28"/>
      <c r="G14" s="29">
        <f>G15+G16</f>
        <v>114.687</v>
      </c>
      <c r="H14" s="29">
        <f>H15+H16</f>
        <v>114.687</v>
      </c>
      <c r="I14" s="30">
        <f t="shared" si="0"/>
        <v>100</v>
      </c>
    </row>
    <row r="15" spans="1:9" ht="24.75" customHeight="1" x14ac:dyDescent="0.25">
      <c r="A15" s="27" t="s">
        <v>12</v>
      </c>
      <c r="B15" s="28" t="s">
        <v>7</v>
      </c>
      <c r="C15" s="28" t="s">
        <v>9</v>
      </c>
      <c r="D15" s="28" t="s">
        <v>10</v>
      </c>
      <c r="E15" s="28" t="s">
        <v>314</v>
      </c>
      <c r="F15" s="28" t="s">
        <v>13</v>
      </c>
      <c r="G15" s="29">
        <v>88.084999999999994</v>
      </c>
      <c r="H15" s="29">
        <v>88.084999999999994</v>
      </c>
      <c r="I15" s="30">
        <f t="shared" si="0"/>
        <v>100</v>
      </c>
    </row>
    <row r="16" spans="1:9" ht="95.25" customHeight="1" x14ac:dyDescent="0.25">
      <c r="A16" s="27" t="s">
        <v>14</v>
      </c>
      <c r="B16" s="28" t="s">
        <v>7</v>
      </c>
      <c r="C16" s="28" t="s">
        <v>9</v>
      </c>
      <c r="D16" s="28" t="s">
        <v>10</v>
      </c>
      <c r="E16" s="28" t="s">
        <v>314</v>
      </c>
      <c r="F16" s="28" t="s">
        <v>15</v>
      </c>
      <c r="G16" s="29">
        <v>26.602</v>
      </c>
      <c r="H16" s="29">
        <v>26.602</v>
      </c>
      <c r="I16" s="30">
        <f t="shared" si="0"/>
        <v>100</v>
      </c>
    </row>
    <row r="17" spans="1:9" ht="37.5" x14ac:dyDescent="0.25">
      <c r="A17" s="27" t="s">
        <v>16</v>
      </c>
      <c r="B17" s="28" t="s">
        <v>7</v>
      </c>
      <c r="C17" s="28" t="s">
        <v>9</v>
      </c>
      <c r="D17" s="28" t="s">
        <v>10</v>
      </c>
      <c r="E17" s="28" t="s">
        <v>316</v>
      </c>
      <c r="F17" s="28"/>
      <c r="G17" s="29">
        <f>G18+G19+G20+G21+G22+G23</f>
        <v>2356.6870000000004</v>
      </c>
      <c r="H17" s="29">
        <f>H18+H19+H20+H21+H22+H23</f>
        <v>2356.0190000000002</v>
      </c>
      <c r="I17" s="30">
        <f t="shared" si="0"/>
        <v>99.971655124333438</v>
      </c>
    </row>
    <row r="18" spans="1:9" ht="20.25" customHeight="1" x14ac:dyDescent="0.25">
      <c r="A18" s="27" t="s">
        <v>12</v>
      </c>
      <c r="B18" s="28" t="s">
        <v>7</v>
      </c>
      <c r="C18" s="28" t="s">
        <v>9</v>
      </c>
      <c r="D18" s="28" t="s">
        <v>10</v>
      </c>
      <c r="E18" s="28" t="s">
        <v>316</v>
      </c>
      <c r="F18" s="28" t="s">
        <v>13</v>
      </c>
      <c r="G18" s="29">
        <v>1387.8620000000001</v>
      </c>
      <c r="H18" s="29">
        <v>1387.194</v>
      </c>
      <c r="I18" s="30">
        <f t="shared" si="0"/>
        <v>99.951868413430148</v>
      </c>
    </row>
    <row r="19" spans="1:9" ht="96" customHeight="1" x14ac:dyDescent="0.25">
      <c r="A19" s="27" t="s">
        <v>14</v>
      </c>
      <c r="B19" s="28" t="s">
        <v>7</v>
      </c>
      <c r="C19" s="28" t="s">
        <v>9</v>
      </c>
      <c r="D19" s="28" t="s">
        <v>10</v>
      </c>
      <c r="E19" s="28" t="s">
        <v>316</v>
      </c>
      <c r="F19" s="28" t="s">
        <v>15</v>
      </c>
      <c r="G19" s="29">
        <v>445.10700000000003</v>
      </c>
      <c r="H19" s="29">
        <v>445.10700000000003</v>
      </c>
      <c r="I19" s="30">
        <f t="shared" si="0"/>
        <v>100</v>
      </c>
    </row>
    <row r="20" spans="1:9" ht="56.25" x14ac:dyDescent="0.25">
      <c r="A20" s="27" t="s">
        <v>18</v>
      </c>
      <c r="B20" s="28" t="s">
        <v>7</v>
      </c>
      <c r="C20" s="28" t="s">
        <v>9</v>
      </c>
      <c r="D20" s="28" t="s">
        <v>10</v>
      </c>
      <c r="E20" s="28" t="s">
        <v>316</v>
      </c>
      <c r="F20" s="28" t="s">
        <v>19</v>
      </c>
      <c r="G20" s="29">
        <v>68.063999999999993</v>
      </c>
      <c r="H20" s="29">
        <v>68.063999999999993</v>
      </c>
      <c r="I20" s="30">
        <f t="shared" si="0"/>
        <v>100</v>
      </c>
    </row>
    <row r="21" spans="1:9" ht="37.5" x14ac:dyDescent="0.25">
      <c r="A21" s="27" t="s">
        <v>20</v>
      </c>
      <c r="B21" s="28" t="s">
        <v>7</v>
      </c>
      <c r="C21" s="28" t="s">
        <v>9</v>
      </c>
      <c r="D21" s="28" t="s">
        <v>10</v>
      </c>
      <c r="E21" s="28" t="s">
        <v>316</v>
      </c>
      <c r="F21" s="28" t="s">
        <v>21</v>
      </c>
      <c r="G21" s="29">
        <v>433.73500000000001</v>
      </c>
      <c r="H21" s="29">
        <v>433.73500000000001</v>
      </c>
      <c r="I21" s="30">
        <f t="shared" si="0"/>
        <v>100</v>
      </c>
    </row>
    <row r="22" spans="1:9" ht="37.5" x14ac:dyDescent="0.25">
      <c r="A22" s="27" t="s">
        <v>22</v>
      </c>
      <c r="B22" s="28" t="s">
        <v>7</v>
      </c>
      <c r="C22" s="28" t="s">
        <v>9</v>
      </c>
      <c r="D22" s="28" t="s">
        <v>10</v>
      </c>
      <c r="E22" s="28" t="s">
        <v>316</v>
      </c>
      <c r="F22" s="28" t="s">
        <v>23</v>
      </c>
      <c r="G22" s="29">
        <v>10.454000000000001</v>
      </c>
      <c r="H22" s="29">
        <v>10.454000000000001</v>
      </c>
      <c r="I22" s="30">
        <f t="shared" si="0"/>
        <v>100</v>
      </c>
    </row>
    <row r="23" spans="1:9" ht="18.75" x14ac:dyDescent="0.25">
      <c r="A23" s="27" t="s">
        <v>24</v>
      </c>
      <c r="B23" s="28" t="s">
        <v>7</v>
      </c>
      <c r="C23" s="28" t="s">
        <v>9</v>
      </c>
      <c r="D23" s="28" t="s">
        <v>10</v>
      </c>
      <c r="E23" s="28" t="s">
        <v>316</v>
      </c>
      <c r="F23" s="28" t="s">
        <v>25</v>
      </c>
      <c r="G23" s="29">
        <v>11.465</v>
      </c>
      <c r="H23" s="29">
        <v>11.465</v>
      </c>
      <c r="I23" s="30">
        <f t="shared" si="0"/>
        <v>100</v>
      </c>
    </row>
    <row r="24" spans="1:9" ht="56.25" x14ac:dyDescent="0.25">
      <c r="A24" s="27" t="s">
        <v>26</v>
      </c>
      <c r="B24" s="28" t="s">
        <v>7</v>
      </c>
      <c r="C24" s="28" t="s">
        <v>9</v>
      </c>
      <c r="D24" s="28" t="s">
        <v>10</v>
      </c>
      <c r="E24" s="28" t="s">
        <v>27</v>
      </c>
      <c r="F24" s="28"/>
      <c r="G24" s="29">
        <f>G25+G26</f>
        <v>2502</v>
      </c>
      <c r="H24" s="29">
        <f>H25+H26</f>
        <v>2502</v>
      </c>
      <c r="I24" s="30">
        <f t="shared" si="0"/>
        <v>100</v>
      </c>
    </row>
    <row r="25" spans="1:9" ht="26.25" customHeight="1" x14ac:dyDescent="0.25">
      <c r="A25" s="27" t="s">
        <v>12</v>
      </c>
      <c r="B25" s="28" t="s">
        <v>7</v>
      </c>
      <c r="C25" s="28" t="s">
        <v>9</v>
      </c>
      <c r="D25" s="28" t="s">
        <v>10</v>
      </c>
      <c r="E25" s="28" t="s">
        <v>27</v>
      </c>
      <c r="F25" s="28" t="s">
        <v>13</v>
      </c>
      <c r="G25" s="29">
        <v>1921.66</v>
      </c>
      <c r="H25" s="29">
        <v>1921.66</v>
      </c>
      <c r="I25" s="30">
        <f t="shared" si="0"/>
        <v>100</v>
      </c>
    </row>
    <row r="26" spans="1:9" ht="92.25" customHeight="1" x14ac:dyDescent="0.25">
      <c r="A26" s="27" t="s">
        <v>14</v>
      </c>
      <c r="B26" s="28" t="s">
        <v>7</v>
      </c>
      <c r="C26" s="28" t="s">
        <v>9</v>
      </c>
      <c r="D26" s="28" t="s">
        <v>10</v>
      </c>
      <c r="E26" s="28" t="s">
        <v>27</v>
      </c>
      <c r="F26" s="28" t="s">
        <v>15</v>
      </c>
      <c r="G26" s="29">
        <v>580.34</v>
      </c>
      <c r="H26" s="29">
        <v>580.34</v>
      </c>
      <c r="I26" s="30">
        <f t="shared" si="0"/>
        <v>100</v>
      </c>
    </row>
    <row r="27" spans="1:9" ht="37.5" x14ac:dyDescent="0.25">
      <c r="A27" s="27" t="s">
        <v>29</v>
      </c>
      <c r="B27" s="28" t="s">
        <v>7</v>
      </c>
      <c r="C27" s="28" t="s">
        <v>9</v>
      </c>
      <c r="D27" s="28" t="s">
        <v>10</v>
      </c>
      <c r="E27" s="28" t="s">
        <v>30</v>
      </c>
      <c r="F27" s="28"/>
      <c r="G27" s="29">
        <v>452.92399999999998</v>
      </c>
      <c r="H27" s="29">
        <v>452.92399999999998</v>
      </c>
      <c r="I27" s="30">
        <f t="shared" si="0"/>
        <v>100</v>
      </c>
    </row>
    <row r="28" spans="1:9" ht="37.5" x14ac:dyDescent="0.25">
      <c r="A28" s="27" t="s">
        <v>31</v>
      </c>
      <c r="B28" s="28" t="s">
        <v>7</v>
      </c>
      <c r="C28" s="28" t="s">
        <v>9</v>
      </c>
      <c r="D28" s="28" t="s">
        <v>10</v>
      </c>
      <c r="E28" s="28" t="s">
        <v>30</v>
      </c>
      <c r="F28" s="28" t="s">
        <v>32</v>
      </c>
      <c r="G28" s="29">
        <v>452.92399999999998</v>
      </c>
      <c r="H28" s="29">
        <v>452.92399999999998</v>
      </c>
      <c r="I28" s="30">
        <f t="shared" si="0"/>
        <v>100</v>
      </c>
    </row>
    <row r="29" spans="1:9" ht="56.25" x14ac:dyDescent="0.25">
      <c r="A29" s="27" t="s">
        <v>33</v>
      </c>
      <c r="B29" s="28" t="s">
        <v>7</v>
      </c>
      <c r="C29" s="28" t="s">
        <v>9</v>
      </c>
      <c r="D29" s="28" t="s">
        <v>10</v>
      </c>
      <c r="E29" s="28" t="s">
        <v>34</v>
      </c>
      <c r="F29" s="28"/>
      <c r="G29" s="29">
        <v>912.49599999999998</v>
      </c>
      <c r="H29" s="29">
        <v>912.49599999999998</v>
      </c>
      <c r="I29" s="30">
        <f t="shared" si="0"/>
        <v>100</v>
      </c>
    </row>
    <row r="30" spans="1:9" ht="37.5" x14ac:dyDescent="0.25">
      <c r="A30" s="27" t="s">
        <v>20</v>
      </c>
      <c r="B30" s="28" t="s">
        <v>7</v>
      </c>
      <c r="C30" s="28" t="s">
        <v>9</v>
      </c>
      <c r="D30" s="28" t="s">
        <v>10</v>
      </c>
      <c r="E30" s="28" t="s">
        <v>34</v>
      </c>
      <c r="F30" s="28" t="s">
        <v>21</v>
      </c>
      <c r="G30" s="29">
        <v>912.49599999999998</v>
      </c>
      <c r="H30" s="29">
        <v>912.49599999999998</v>
      </c>
      <c r="I30" s="30">
        <v>100</v>
      </c>
    </row>
    <row r="31" spans="1:9" ht="132.75" customHeight="1" x14ac:dyDescent="0.25">
      <c r="A31" s="27" t="s">
        <v>349</v>
      </c>
      <c r="B31" s="28" t="s">
        <v>7</v>
      </c>
      <c r="C31" s="28" t="s">
        <v>9</v>
      </c>
      <c r="D31" s="28" t="s">
        <v>10</v>
      </c>
      <c r="E31" s="28" t="s">
        <v>348</v>
      </c>
      <c r="F31" s="28"/>
      <c r="G31" s="29">
        <v>80</v>
      </c>
      <c r="H31" s="29">
        <v>80</v>
      </c>
      <c r="I31" s="30">
        <f t="shared" si="0"/>
        <v>100</v>
      </c>
    </row>
    <row r="32" spans="1:9" ht="37.5" x14ac:dyDescent="0.25">
      <c r="A32" s="27" t="s">
        <v>20</v>
      </c>
      <c r="B32" s="28" t="s">
        <v>7</v>
      </c>
      <c r="C32" s="28" t="s">
        <v>9</v>
      </c>
      <c r="D32" s="28" t="s">
        <v>10</v>
      </c>
      <c r="E32" s="28" t="s">
        <v>348</v>
      </c>
      <c r="F32" s="28" t="s">
        <v>21</v>
      </c>
      <c r="G32" s="29">
        <v>80</v>
      </c>
      <c r="H32" s="29">
        <v>80</v>
      </c>
      <c r="I32" s="30">
        <v>100</v>
      </c>
    </row>
    <row r="33" spans="1:11" ht="21.75" customHeight="1" x14ac:dyDescent="0.25">
      <c r="A33" s="27" t="s">
        <v>96</v>
      </c>
      <c r="B33" s="28" t="s">
        <v>7</v>
      </c>
      <c r="C33" s="28" t="s">
        <v>38</v>
      </c>
      <c r="D33" s="28" t="s">
        <v>42</v>
      </c>
      <c r="E33" s="28" t="s">
        <v>398</v>
      </c>
      <c r="F33" s="28"/>
      <c r="G33" s="29">
        <v>675</v>
      </c>
      <c r="H33" s="29">
        <v>675</v>
      </c>
      <c r="I33" s="30">
        <v>100</v>
      </c>
    </row>
    <row r="34" spans="1:11" ht="56.25" x14ac:dyDescent="0.25">
      <c r="A34" s="27" t="s">
        <v>399</v>
      </c>
      <c r="B34" s="28" t="s">
        <v>7</v>
      </c>
      <c r="C34" s="28" t="s">
        <v>38</v>
      </c>
      <c r="D34" s="28" t="s">
        <v>42</v>
      </c>
      <c r="E34" s="28" t="s">
        <v>398</v>
      </c>
      <c r="F34" s="28"/>
      <c r="G34" s="29">
        <v>675</v>
      </c>
      <c r="H34" s="29">
        <v>675</v>
      </c>
      <c r="I34" s="30">
        <v>100</v>
      </c>
    </row>
    <row r="35" spans="1:11" ht="37.5" x14ac:dyDescent="0.25">
      <c r="A35" s="27" t="s">
        <v>20</v>
      </c>
      <c r="B35" s="28" t="s">
        <v>7</v>
      </c>
      <c r="C35" s="28" t="s">
        <v>38</v>
      </c>
      <c r="D35" s="28" t="s">
        <v>42</v>
      </c>
      <c r="E35" s="28" t="s">
        <v>398</v>
      </c>
      <c r="F35" s="28" t="s">
        <v>21</v>
      </c>
      <c r="G35" s="29">
        <v>675</v>
      </c>
      <c r="H35" s="29">
        <v>675</v>
      </c>
      <c r="I35" s="30">
        <v>100</v>
      </c>
    </row>
    <row r="36" spans="1:11" ht="37.5" x14ac:dyDescent="0.25">
      <c r="A36" s="27" t="s">
        <v>37</v>
      </c>
      <c r="B36" s="28" t="s">
        <v>7</v>
      </c>
      <c r="C36" s="28" t="s">
        <v>38</v>
      </c>
      <c r="D36" s="28" t="s">
        <v>39</v>
      </c>
      <c r="E36" s="28" t="s">
        <v>396</v>
      </c>
      <c r="F36" s="28"/>
      <c r="G36" s="29">
        <v>2496.498</v>
      </c>
      <c r="H36" s="29">
        <v>2496.498</v>
      </c>
      <c r="I36" s="30">
        <f t="shared" si="0"/>
        <v>100</v>
      </c>
    </row>
    <row r="37" spans="1:11" ht="41.25" customHeight="1" x14ac:dyDescent="0.25">
      <c r="A37" s="27" t="s">
        <v>397</v>
      </c>
      <c r="B37" s="28" t="s">
        <v>7</v>
      </c>
      <c r="C37" s="28" t="s">
        <v>38</v>
      </c>
      <c r="D37" s="28" t="s">
        <v>39</v>
      </c>
      <c r="E37" s="28" t="s">
        <v>396</v>
      </c>
      <c r="F37" s="28"/>
      <c r="G37" s="29">
        <v>2496.498</v>
      </c>
      <c r="H37" s="29">
        <v>2496.498</v>
      </c>
      <c r="I37" s="30">
        <f t="shared" si="0"/>
        <v>100</v>
      </c>
    </row>
    <row r="38" spans="1:11" ht="37.5" x14ac:dyDescent="0.25">
      <c r="A38" s="27" t="s">
        <v>20</v>
      </c>
      <c r="B38" s="28" t="s">
        <v>7</v>
      </c>
      <c r="C38" s="28" t="s">
        <v>38</v>
      </c>
      <c r="D38" s="28" t="s">
        <v>39</v>
      </c>
      <c r="E38" s="28" t="s">
        <v>396</v>
      </c>
      <c r="F38" s="28" t="s">
        <v>21</v>
      </c>
      <c r="G38" s="29">
        <v>2496.498</v>
      </c>
      <c r="H38" s="29">
        <v>2496.498</v>
      </c>
      <c r="I38" s="30">
        <f t="shared" si="0"/>
        <v>100</v>
      </c>
    </row>
    <row r="39" spans="1:11" ht="37.5" x14ac:dyDescent="0.25">
      <c r="A39" s="23" t="s">
        <v>43</v>
      </c>
      <c r="B39" s="24" t="s">
        <v>44</v>
      </c>
      <c r="C39" s="24"/>
      <c r="D39" s="24"/>
      <c r="E39" s="24"/>
      <c r="F39" s="24"/>
      <c r="G39" s="25">
        <f>G40+G50+G57+G87+G97+G152+G157+G181+G184+G204+G218+G225+G228+G235+G241+G244+G249+G252+G269+G273+G284+G297+G300+G84</f>
        <v>377814.64100000012</v>
      </c>
      <c r="H39" s="25">
        <f>H40+H50+H57+H87+H97+H152+H157+H181+H184+H204+H218+H225+H228+H235+H241+H244+H249+H252+H269+H273+H284+H297+H300+H84</f>
        <v>325725.87799999997</v>
      </c>
      <c r="I39" s="26">
        <f t="shared" si="0"/>
        <v>86.21314333871986</v>
      </c>
    </row>
    <row r="40" spans="1:11" ht="75" x14ac:dyDescent="0.25">
      <c r="A40" s="31" t="s">
        <v>45</v>
      </c>
      <c r="B40" s="32" t="s">
        <v>44</v>
      </c>
      <c r="C40" s="32" t="s">
        <v>9</v>
      </c>
      <c r="D40" s="32" t="s">
        <v>46</v>
      </c>
      <c r="E40" s="28"/>
      <c r="F40" s="32"/>
      <c r="G40" s="33">
        <f>G41+G44+G47</f>
        <v>3589.8890000000001</v>
      </c>
      <c r="H40" s="33">
        <f>H41+H44+H47</f>
        <v>3589.8890000000001</v>
      </c>
      <c r="I40" s="34">
        <f t="shared" si="0"/>
        <v>100</v>
      </c>
      <c r="K40" s="7"/>
    </row>
    <row r="41" spans="1:11" ht="56.25" customHeight="1" x14ac:dyDescent="0.25">
      <c r="A41" s="27" t="s">
        <v>11</v>
      </c>
      <c r="B41" s="28" t="s">
        <v>44</v>
      </c>
      <c r="C41" s="28" t="s">
        <v>9</v>
      </c>
      <c r="D41" s="28" t="s">
        <v>46</v>
      </c>
      <c r="E41" s="28" t="s">
        <v>314</v>
      </c>
      <c r="F41" s="28" t="s">
        <v>350</v>
      </c>
      <c r="G41" s="29">
        <f>G42+G43</f>
        <v>89.600999999999999</v>
      </c>
      <c r="H41" s="29">
        <f>H42+H43</f>
        <v>89.600999999999999</v>
      </c>
      <c r="I41" s="30">
        <v>100</v>
      </c>
      <c r="K41" s="7"/>
    </row>
    <row r="42" spans="1:11" ht="22.5" customHeight="1" x14ac:dyDescent="0.25">
      <c r="A42" s="27" t="s">
        <v>12</v>
      </c>
      <c r="B42" s="28" t="s">
        <v>44</v>
      </c>
      <c r="C42" s="28" t="s">
        <v>9</v>
      </c>
      <c r="D42" s="28" t="s">
        <v>46</v>
      </c>
      <c r="E42" s="28" t="s">
        <v>314</v>
      </c>
      <c r="F42" s="28" t="s">
        <v>13</v>
      </c>
      <c r="G42" s="29">
        <v>68.817999999999998</v>
      </c>
      <c r="H42" s="29">
        <v>68.817999999999998</v>
      </c>
      <c r="I42" s="30">
        <v>100</v>
      </c>
      <c r="K42" s="7"/>
    </row>
    <row r="43" spans="1:11" ht="95.25" customHeight="1" x14ac:dyDescent="0.25">
      <c r="A43" s="27" t="s">
        <v>14</v>
      </c>
      <c r="B43" s="28" t="s">
        <v>44</v>
      </c>
      <c r="C43" s="28" t="s">
        <v>9</v>
      </c>
      <c r="D43" s="28" t="s">
        <v>46</v>
      </c>
      <c r="E43" s="28" t="s">
        <v>314</v>
      </c>
      <c r="F43" s="28" t="s">
        <v>15</v>
      </c>
      <c r="G43" s="29">
        <v>20.783000000000001</v>
      </c>
      <c r="H43" s="29">
        <v>20.783000000000001</v>
      </c>
      <c r="I43" s="30">
        <v>100</v>
      </c>
      <c r="K43" s="7"/>
    </row>
    <row r="44" spans="1:11" ht="75" x14ac:dyDescent="0.25">
      <c r="A44" s="27" t="s">
        <v>47</v>
      </c>
      <c r="B44" s="28" t="s">
        <v>44</v>
      </c>
      <c r="C44" s="28" t="s">
        <v>9</v>
      </c>
      <c r="D44" s="28" t="s">
        <v>46</v>
      </c>
      <c r="E44" s="28" t="s">
        <v>318</v>
      </c>
      <c r="F44" s="28" t="s">
        <v>350</v>
      </c>
      <c r="G44" s="29">
        <f>G45+G46</f>
        <v>1980.6880000000001</v>
      </c>
      <c r="H44" s="29">
        <f>H45+H46</f>
        <v>1980.6880000000001</v>
      </c>
      <c r="I44" s="30">
        <f t="shared" si="0"/>
        <v>100</v>
      </c>
    </row>
    <row r="45" spans="1:11" ht="21" customHeight="1" x14ac:dyDescent="0.25">
      <c r="A45" s="27" t="s">
        <v>12</v>
      </c>
      <c r="B45" s="28" t="s">
        <v>44</v>
      </c>
      <c r="C45" s="28" t="s">
        <v>9</v>
      </c>
      <c r="D45" s="28" t="s">
        <v>46</v>
      </c>
      <c r="E45" s="28" t="s">
        <v>318</v>
      </c>
      <c r="F45" s="28" t="s">
        <v>13</v>
      </c>
      <c r="G45" s="29">
        <v>1543.4110000000001</v>
      </c>
      <c r="H45" s="29">
        <v>1543.4110000000001</v>
      </c>
      <c r="I45" s="30">
        <f t="shared" si="0"/>
        <v>100</v>
      </c>
    </row>
    <row r="46" spans="1:11" ht="21" customHeight="1" x14ac:dyDescent="0.25">
      <c r="A46" s="27" t="s">
        <v>12</v>
      </c>
      <c r="B46" s="28" t="s">
        <v>44</v>
      </c>
      <c r="C46" s="28" t="s">
        <v>9</v>
      </c>
      <c r="D46" s="28" t="s">
        <v>46</v>
      </c>
      <c r="E46" s="28" t="s">
        <v>318</v>
      </c>
      <c r="F46" s="28" t="s">
        <v>15</v>
      </c>
      <c r="G46" s="29">
        <v>437.27699999999999</v>
      </c>
      <c r="H46" s="29">
        <v>437.27699999999999</v>
      </c>
      <c r="I46" s="30">
        <f t="shared" si="0"/>
        <v>100</v>
      </c>
    </row>
    <row r="47" spans="1:11" ht="52.5" customHeight="1" x14ac:dyDescent="0.25">
      <c r="A47" s="27" t="s">
        <v>26</v>
      </c>
      <c r="B47" s="28" t="s">
        <v>44</v>
      </c>
      <c r="C47" s="28" t="s">
        <v>9</v>
      </c>
      <c r="D47" s="28" t="s">
        <v>46</v>
      </c>
      <c r="E47" s="28" t="s">
        <v>27</v>
      </c>
      <c r="F47" s="28"/>
      <c r="G47" s="29">
        <f>G48+G49</f>
        <v>1519.6</v>
      </c>
      <c r="H47" s="29">
        <f>H48+H49</f>
        <v>1519.6</v>
      </c>
      <c r="I47" s="30">
        <f t="shared" si="0"/>
        <v>100</v>
      </c>
    </row>
    <row r="48" spans="1:11" ht="24.75" customHeight="1" x14ac:dyDescent="0.25">
      <c r="A48" s="27" t="s">
        <v>12</v>
      </c>
      <c r="B48" s="28" t="s">
        <v>44</v>
      </c>
      <c r="C48" s="28" t="s">
        <v>9</v>
      </c>
      <c r="D48" s="28" t="s">
        <v>46</v>
      </c>
      <c r="E48" s="28" t="s">
        <v>27</v>
      </c>
      <c r="F48" s="28" t="s">
        <v>13</v>
      </c>
      <c r="G48" s="29">
        <v>1166.82</v>
      </c>
      <c r="H48" s="29">
        <v>1166.82</v>
      </c>
      <c r="I48" s="30">
        <f t="shared" si="0"/>
        <v>100</v>
      </c>
    </row>
    <row r="49" spans="1:9" ht="94.5" customHeight="1" x14ac:dyDescent="0.25">
      <c r="A49" s="27" t="s">
        <v>14</v>
      </c>
      <c r="B49" s="28" t="s">
        <v>44</v>
      </c>
      <c r="C49" s="28" t="s">
        <v>9</v>
      </c>
      <c r="D49" s="28" t="s">
        <v>46</v>
      </c>
      <c r="E49" s="28" t="s">
        <v>27</v>
      </c>
      <c r="F49" s="28" t="s">
        <v>15</v>
      </c>
      <c r="G49" s="29">
        <v>352.78</v>
      </c>
      <c r="H49" s="29">
        <v>352.78</v>
      </c>
      <c r="I49" s="30">
        <f t="shared" si="0"/>
        <v>100</v>
      </c>
    </row>
    <row r="50" spans="1:9" ht="96.75" customHeight="1" x14ac:dyDescent="0.25">
      <c r="A50" s="31" t="s">
        <v>48</v>
      </c>
      <c r="B50" s="32" t="s">
        <v>44</v>
      </c>
      <c r="C50" s="32" t="s">
        <v>9</v>
      </c>
      <c r="D50" s="32" t="s">
        <v>49</v>
      </c>
      <c r="E50" s="32"/>
      <c r="F50" s="35"/>
      <c r="G50" s="33">
        <f>G51+G54</f>
        <v>1764.8429999999998</v>
      </c>
      <c r="H50" s="33">
        <f>H51+H54</f>
        <v>1764.8429999999998</v>
      </c>
      <c r="I50" s="34">
        <f t="shared" si="0"/>
        <v>100</v>
      </c>
    </row>
    <row r="51" spans="1:9" ht="75" x14ac:dyDescent="0.25">
      <c r="A51" s="27" t="s">
        <v>50</v>
      </c>
      <c r="B51" s="28" t="s">
        <v>44</v>
      </c>
      <c r="C51" s="28" t="s">
        <v>9</v>
      </c>
      <c r="D51" s="28" t="s">
        <v>49</v>
      </c>
      <c r="E51" s="28" t="s">
        <v>317</v>
      </c>
      <c r="F51" s="28" t="s">
        <v>350</v>
      </c>
      <c r="G51" s="29">
        <f>G52+G53</f>
        <v>944.04300000000001</v>
      </c>
      <c r="H51" s="29">
        <f>H52+H53</f>
        <v>944.04300000000001</v>
      </c>
      <c r="I51" s="30">
        <f t="shared" si="0"/>
        <v>100</v>
      </c>
    </row>
    <row r="52" spans="1:9" ht="61.5" customHeight="1" x14ac:dyDescent="0.25">
      <c r="A52" s="27" t="s">
        <v>11</v>
      </c>
      <c r="B52" s="28" t="s">
        <v>44</v>
      </c>
      <c r="C52" s="28" t="s">
        <v>9</v>
      </c>
      <c r="D52" s="28" t="s">
        <v>49</v>
      </c>
      <c r="E52" s="28" t="s">
        <v>317</v>
      </c>
      <c r="F52" s="28" t="s">
        <v>13</v>
      </c>
      <c r="G52" s="29">
        <v>706.55100000000004</v>
      </c>
      <c r="H52" s="29">
        <v>706.55100000000004</v>
      </c>
      <c r="I52" s="30">
        <f t="shared" si="0"/>
        <v>100</v>
      </c>
    </row>
    <row r="53" spans="1:9" ht="96" customHeight="1" x14ac:dyDescent="0.25">
      <c r="A53" s="27" t="s">
        <v>14</v>
      </c>
      <c r="B53" s="28" t="s">
        <v>44</v>
      </c>
      <c r="C53" s="28" t="s">
        <v>9</v>
      </c>
      <c r="D53" s="28" t="s">
        <v>49</v>
      </c>
      <c r="E53" s="28" t="s">
        <v>317</v>
      </c>
      <c r="F53" s="28" t="s">
        <v>15</v>
      </c>
      <c r="G53" s="29">
        <v>237.49199999999999</v>
      </c>
      <c r="H53" s="29">
        <v>237.49199999999999</v>
      </c>
      <c r="I53" s="30">
        <f t="shared" si="0"/>
        <v>100</v>
      </c>
    </row>
    <row r="54" spans="1:9" ht="57.75" customHeight="1" x14ac:dyDescent="0.25">
      <c r="A54" s="27" t="s">
        <v>26</v>
      </c>
      <c r="B54" s="28" t="s">
        <v>44</v>
      </c>
      <c r="C54" s="28" t="s">
        <v>9</v>
      </c>
      <c r="D54" s="28" t="s">
        <v>49</v>
      </c>
      <c r="E54" s="28" t="s">
        <v>27</v>
      </c>
      <c r="F54" s="28" t="s">
        <v>350</v>
      </c>
      <c r="G54" s="29">
        <f>G55+G56</f>
        <v>820.8</v>
      </c>
      <c r="H54" s="29">
        <f>H55+H56</f>
        <v>820.8</v>
      </c>
      <c r="I54" s="30">
        <f t="shared" si="0"/>
        <v>100</v>
      </c>
    </row>
    <row r="55" spans="1:9" ht="21.75" customHeight="1" x14ac:dyDescent="0.25">
      <c r="A55" s="27" t="s">
        <v>12</v>
      </c>
      <c r="B55" s="28" t="s">
        <v>44</v>
      </c>
      <c r="C55" s="28" t="s">
        <v>9</v>
      </c>
      <c r="D55" s="28" t="s">
        <v>49</v>
      </c>
      <c r="E55" s="28" t="s">
        <v>27</v>
      </c>
      <c r="F55" s="28" t="s">
        <v>13</v>
      </c>
      <c r="G55" s="29">
        <v>630.41999999999996</v>
      </c>
      <c r="H55" s="29">
        <v>630.41999999999996</v>
      </c>
      <c r="I55" s="30">
        <f t="shared" si="0"/>
        <v>100</v>
      </c>
    </row>
    <row r="56" spans="1:9" ht="98.25" customHeight="1" x14ac:dyDescent="0.25">
      <c r="A56" s="27" t="s">
        <v>14</v>
      </c>
      <c r="B56" s="28" t="s">
        <v>44</v>
      </c>
      <c r="C56" s="28" t="s">
        <v>9</v>
      </c>
      <c r="D56" s="28" t="s">
        <v>49</v>
      </c>
      <c r="E56" s="28" t="s">
        <v>27</v>
      </c>
      <c r="F56" s="28" t="s">
        <v>15</v>
      </c>
      <c r="G56" s="29">
        <v>190.38</v>
      </c>
      <c r="H56" s="29">
        <v>190.38</v>
      </c>
      <c r="I56" s="30">
        <f t="shared" si="0"/>
        <v>100</v>
      </c>
    </row>
    <row r="57" spans="1:9" ht="112.5" customHeight="1" x14ac:dyDescent="0.25">
      <c r="A57" s="31" t="s">
        <v>52</v>
      </c>
      <c r="B57" s="32" t="s">
        <v>44</v>
      </c>
      <c r="C57" s="32" t="s">
        <v>9</v>
      </c>
      <c r="D57" s="32" t="s">
        <v>38</v>
      </c>
      <c r="E57" s="32"/>
      <c r="F57" s="35"/>
      <c r="G57" s="33">
        <f>G58+G61+G68+G71+G74+G76+G78+G80</f>
        <v>30962.727000000003</v>
      </c>
      <c r="H57" s="33">
        <f>H58+H61+H68+H71+H74+H76+H78+H80</f>
        <v>30928.455000000005</v>
      </c>
      <c r="I57" s="34">
        <f t="shared" si="0"/>
        <v>99.889312075128274</v>
      </c>
    </row>
    <row r="58" spans="1:9" ht="51.75" customHeight="1" x14ac:dyDescent="0.25">
      <c r="A58" s="27" t="s">
        <v>11</v>
      </c>
      <c r="B58" s="28" t="s">
        <v>44</v>
      </c>
      <c r="C58" s="28" t="s">
        <v>9</v>
      </c>
      <c r="D58" s="28" t="s">
        <v>38</v>
      </c>
      <c r="E58" s="28" t="s">
        <v>314</v>
      </c>
      <c r="F58" s="28" t="s">
        <v>350</v>
      </c>
      <c r="G58" s="29">
        <f>G59+G60</f>
        <v>860.12699999999995</v>
      </c>
      <c r="H58" s="29">
        <f>H59+H60</f>
        <v>860.12699999999995</v>
      </c>
      <c r="I58" s="30">
        <f t="shared" si="0"/>
        <v>100</v>
      </c>
    </row>
    <row r="59" spans="1:9" ht="18.75" customHeight="1" x14ac:dyDescent="0.25">
      <c r="A59" s="27" t="s">
        <v>12</v>
      </c>
      <c r="B59" s="28" t="s">
        <v>44</v>
      </c>
      <c r="C59" s="28" t="s">
        <v>9</v>
      </c>
      <c r="D59" s="28" t="s">
        <v>38</v>
      </c>
      <c r="E59" s="28" t="s">
        <v>314</v>
      </c>
      <c r="F59" s="28" t="s">
        <v>13</v>
      </c>
      <c r="G59" s="29">
        <v>660.62</v>
      </c>
      <c r="H59" s="29">
        <v>660.62</v>
      </c>
      <c r="I59" s="30">
        <f t="shared" si="0"/>
        <v>100</v>
      </c>
    </row>
    <row r="60" spans="1:9" ht="95.25" customHeight="1" x14ac:dyDescent="0.25">
      <c r="A60" s="27" t="s">
        <v>14</v>
      </c>
      <c r="B60" s="28" t="s">
        <v>44</v>
      </c>
      <c r="C60" s="28" t="s">
        <v>9</v>
      </c>
      <c r="D60" s="28" t="s">
        <v>38</v>
      </c>
      <c r="E60" s="28" t="s">
        <v>314</v>
      </c>
      <c r="F60" s="28" t="s">
        <v>15</v>
      </c>
      <c r="G60" s="29">
        <v>199.50700000000001</v>
      </c>
      <c r="H60" s="29">
        <v>199.50700000000001</v>
      </c>
      <c r="I60" s="30">
        <f t="shared" si="0"/>
        <v>100</v>
      </c>
    </row>
    <row r="61" spans="1:9" ht="37.5" x14ac:dyDescent="0.25">
      <c r="A61" s="27" t="s">
        <v>16</v>
      </c>
      <c r="B61" s="28" t="s">
        <v>44</v>
      </c>
      <c r="C61" s="28" t="s">
        <v>9</v>
      </c>
      <c r="D61" s="28" t="s">
        <v>38</v>
      </c>
      <c r="E61" s="28" t="s">
        <v>316</v>
      </c>
      <c r="F61" s="28"/>
      <c r="G61" s="29">
        <f>G62+G63+G64+G65+G66+G67</f>
        <v>13555.628999999999</v>
      </c>
      <c r="H61" s="29">
        <f>H62+H63+H64+H65+H66+H67</f>
        <v>13521.357</v>
      </c>
      <c r="I61" s="30">
        <f t="shared" si="0"/>
        <v>99.747175140305188</v>
      </c>
    </row>
    <row r="62" spans="1:9" ht="22.5" customHeight="1" x14ac:dyDescent="0.25">
      <c r="A62" s="27" t="s">
        <v>12</v>
      </c>
      <c r="B62" s="28" t="s">
        <v>44</v>
      </c>
      <c r="C62" s="28" t="s">
        <v>9</v>
      </c>
      <c r="D62" s="28" t="s">
        <v>38</v>
      </c>
      <c r="E62" s="28" t="s">
        <v>316</v>
      </c>
      <c r="F62" s="28" t="s">
        <v>13</v>
      </c>
      <c r="G62" s="29">
        <v>9324.1779999999999</v>
      </c>
      <c r="H62" s="29">
        <v>9324.1779999999999</v>
      </c>
      <c r="I62" s="30">
        <f t="shared" si="0"/>
        <v>100</v>
      </c>
    </row>
    <row r="63" spans="1:9" ht="37.5" x14ac:dyDescent="0.25">
      <c r="A63" s="27" t="s">
        <v>53</v>
      </c>
      <c r="B63" s="28" t="s">
        <v>44</v>
      </c>
      <c r="C63" s="28" t="s">
        <v>9</v>
      </c>
      <c r="D63" s="28" t="s">
        <v>38</v>
      </c>
      <c r="E63" s="28" t="s">
        <v>316</v>
      </c>
      <c r="F63" s="28" t="s">
        <v>54</v>
      </c>
      <c r="G63" s="29">
        <v>339.82499999999999</v>
      </c>
      <c r="H63" s="29">
        <v>339.82499999999999</v>
      </c>
      <c r="I63" s="30">
        <f t="shared" ref="I63:I117" si="1">H63/G63*100</f>
        <v>100</v>
      </c>
    </row>
    <row r="64" spans="1:9" ht="21" customHeight="1" x14ac:dyDescent="0.25">
      <c r="A64" s="27" t="s">
        <v>12</v>
      </c>
      <c r="B64" s="28" t="s">
        <v>44</v>
      </c>
      <c r="C64" s="28" t="s">
        <v>9</v>
      </c>
      <c r="D64" s="28" t="s">
        <v>38</v>
      </c>
      <c r="E64" s="28" t="s">
        <v>316</v>
      </c>
      <c r="F64" s="28" t="s">
        <v>15</v>
      </c>
      <c r="G64" s="29">
        <v>2934.3710000000001</v>
      </c>
      <c r="H64" s="29">
        <v>2934.3710000000001</v>
      </c>
      <c r="I64" s="30">
        <f t="shared" si="1"/>
        <v>100</v>
      </c>
    </row>
    <row r="65" spans="1:9" ht="56.25" x14ac:dyDescent="0.25">
      <c r="A65" s="27" t="s">
        <v>18</v>
      </c>
      <c r="B65" s="28" t="s">
        <v>44</v>
      </c>
      <c r="C65" s="28" t="s">
        <v>9</v>
      </c>
      <c r="D65" s="28" t="s">
        <v>38</v>
      </c>
      <c r="E65" s="28" t="s">
        <v>316</v>
      </c>
      <c r="F65" s="28" t="s">
        <v>19</v>
      </c>
      <c r="G65" s="29">
        <v>60</v>
      </c>
      <c r="H65" s="29">
        <v>28.373999999999999</v>
      </c>
      <c r="I65" s="30">
        <f t="shared" si="1"/>
        <v>47.29</v>
      </c>
    </row>
    <row r="66" spans="1:9" ht="37.5" x14ac:dyDescent="0.25">
      <c r="A66" s="27" t="s">
        <v>20</v>
      </c>
      <c r="B66" s="28" t="s">
        <v>44</v>
      </c>
      <c r="C66" s="28" t="s">
        <v>9</v>
      </c>
      <c r="D66" s="28" t="s">
        <v>38</v>
      </c>
      <c r="E66" s="28" t="s">
        <v>316</v>
      </c>
      <c r="F66" s="28" t="s">
        <v>21</v>
      </c>
      <c r="G66" s="29">
        <v>885.42600000000004</v>
      </c>
      <c r="H66" s="29">
        <v>882.78</v>
      </c>
      <c r="I66" s="30">
        <f t="shared" si="1"/>
        <v>99.701160797175589</v>
      </c>
    </row>
    <row r="67" spans="1:9" ht="37.5" x14ac:dyDescent="0.25">
      <c r="A67" s="27" t="s">
        <v>22</v>
      </c>
      <c r="B67" s="28" t="s">
        <v>44</v>
      </c>
      <c r="C67" s="28" t="s">
        <v>9</v>
      </c>
      <c r="D67" s="28" t="s">
        <v>38</v>
      </c>
      <c r="E67" s="28" t="s">
        <v>316</v>
      </c>
      <c r="F67" s="28" t="s">
        <v>23</v>
      </c>
      <c r="G67" s="29">
        <v>11.829000000000001</v>
      </c>
      <c r="H67" s="29">
        <v>11.829000000000001</v>
      </c>
      <c r="I67" s="30">
        <f t="shared" si="1"/>
        <v>100</v>
      </c>
    </row>
    <row r="68" spans="1:9" ht="59.25" customHeight="1" x14ac:dyDescent="0.25">
      <c r="A68" s="27" t="s">
        <v>26</v>
      </c>
      <c r="B68" s="28" t="s">
        <v>44</v>
      </c>
      <c r="C68" s="28" t="s">
        <v>9</v>
      </c>
      <c r="D68" s="28" t="s">
        <v>38</v>
      </c>
      <c r="E68" s="28" t="s">
        <v>27</v>
      </c>
      <c r="F68" s="28" t="s">
        <v>350</v>
      </c>
      <c r="G68" s="29">
        <f>G69+G70</f>
        <v>14156.011</v>
      </c>
      <c r="H68" s="29">
        <f>H69+H70</f>
        <v>14156.011</v>
      </c>
      <c r="I68" s="30">
        <f t="shared" si="1"/>
        <v>100</v>
      </c>
    </row>
    <row r="69" spans="1:9" ht="29.25" customHeight="1" x14ac:dyDescent="0.25">
      <c r="A69" s="27" t="s">
        <v>12</v>
      </c>
      <c r="B69" s="28" t="s">
        <v>44</v>
      </c>
      <c r="C69" s="28" t="s">
        <v>9</v>
      </c>
      <c r="D69" s="28" t="s">
        <v>38</v>
      </c>
      <c r="E69" s="28" t="s">
        <v>27</v>
      </c>
      <c r="F69" s="28" t="s">
        <v>13</v>
      </c>
      <c r="G69" s="29">
        <v>10572.2</v>
      </c>
      <c r="H69" s="29">
        <v>10572.2</v>
      </c>
      <c r="I69" s="30">
        <f t="shared" si="1"/>
        <v>100</v>
      </c>
    </row>
    <row r="70" spans="1:9" ht="93.75" customHeight="1" x14ac:dyDescent="0.25">
      <c r="A70" s="27" t="s">
        <v>14</v>
      </c>
      <c r="B70" s="28" t="s">
        <v>44</v>
      </c>
      <c r="C70" s="28" t="s">
        <v>9</v>
      </c>
      <c r="D70" s="28" t="s">
        <v>38</v>
      </c>
      <c r="E70" s="28" t="s">
        <v>27</v>
      </c>
      <c r="F70" s="28" t="s">
        <v>15</v>
      </c>
      <c r="G70" s="29">
        <v>3583.8110000000001</v>
      </c>
      <c r="H70" s="29">
        <v>3583.8110000000001</v>
      </c>
      <c r="I70" s="30">
        <f t="shared" si="1"/>
        <v>100</v>
      </c>
    </row>
    <row r="71" spans="1:9" ht="75" x14ac:dyDescent="0.25">
      <c r="A71" s="27" t="s">
        <v>28</v>
      </c>
      <c r="B71" s="28" t="s">
        <v>44</v>
      </c>
      <c r="C71" s="28" t="s">
        <v>9</v>
      </c>
      <c r="D71" s="28" t="s">
        <v>38</v>
      </c>
      <c r="E71" s="28" t="s">
        <v>347</v>
      </c>
      <c r="F71" s="28" t="s">
        <v>350</v>
      </c>
      <c r="G71" s="29">
        <f>G72+G73</f>
        <v>2000</v>
      </c>
      <c r="H71" s="29">
        <f>H72+H73</f>
        <v>2000</v>
      </c>
      <c r="I71" s="30">
        <f t="shared" si="1"/>
        <v>100</v>
      </c>
    </row>
    <row r="72" spans="1:9" ht="18.75" x14ac:dyDescent="0.25">
      <c r="A72" s="27" t="s">
        <v>12</v>
      </c>
      <c r="B72" s="28" t="s">
        <v>44</v>
      </c>
      <c r="C72" s="28" t="s">
        <v>9</v>
      </c>
      <c r="D72" s="28" t="s">
        <v>38</v>
      </c>
      <c r="E72" s="28" t="s">
        <v>347</v>
      </c>
      <c r="F72" s="28" t="s">
        <v>13</v>
      </c>
      <c r="G72" s="29">
        <v>1536.1</v>
      </c>
      <c r="H72" s="29">
        <v>1536.1</v>
      </c>
      <c r="I72" s="30">
        <f t="shared" si="1"/>
        <v>100</v>
      </c>
    </row>
    <row r="73" spans="1:9" ht="99" customHeight="1" x14ac:dyDescent="0.25">
      <c r="A73" s="27" t="s">
        <v>14</v>
      </c>
      <c r="B73" s="28" t="s">
        <v>44</v>
      </c>
      <c r="C73" s="28" t="s">
        <v>9</v>
      </c>
      <c r="D73" s="28" t="s">
        <v>38</v>
      </c>
      <c r="E73" s="28" t="s">
        <v>347</v>
      </c>
      <c r="F73" s="28" t="s">
        <v>15</v>
      </c>
      <c r="G73" s="29">
        <v>463.9</v>
      </c>
      <c r="H73" s="29">
        <v>463.9</v>
      </c>
      <c r="I73" s="30">
        <f t="shared" si="1"/>
        <v>100</v>
      </c>
    </row>
    <row r="74" spans="1:9" ht="56.25" x14ac:dyDescent="0.25">
      <c r="A74" s="27" t="s">
        <v>320</v>
      </c>
      <c r="B74" s="28" t="s">
        <v>44</v>
      </c>
      <c r="C74" s="28" t="s">
        <v>9</v>
      </c>
      <c r="D74" s="28" t="s">
        <v>38</v>
      </c>
      <c r="E74" s="28" t="s">
        <v>319</v>
      </c>
      <c r="F74" s="28"/>
      <c r="G74" s="29">
        <v>30</v>
      </c>
      <c r="H74" s="29">
        <v>30</v>
      </c>
      <c r="I74" s="30">
        <f t="shared" si="1"/>
        <v>100</v>
      </c>
    </row>
    <row r="75" spans="1:9" ht="37.5" x14ac:dyDescent="0.25">
      <c r="A75" s="27" t="s">
        <v>20</v>
      </c>
      <c r="B75" s="28" t="s">
        <v>44</v>
      </c>
      <c r="C75" s="28" t="s">
        <v>9</v>
      </c>
      <c r="D75" s="28" t="s">
        <v>38</v>
      </c>
      <c r="E75" s="28" t="s">
        <v>319</v>
      </c>
      <c r="F75" s="28" t="s">
        <v>21</v>
      </c>
      <c r="G75" s="29">
        <v>30</v>
      </c>
      <c r="H75" s="29">
        <v>30</v>
      </c>
      <c r="I75" s="30">
        <v>100</v>
      </c>
    </row>
    <row r="76" spans="1:9" ht="37.5" x14ac:dyDescent="0.25">
      <c r="A76" s="27" t="s">
        <v>29</v>
      </c>
      <c r="B76" s="28" t="s">
        <v>44</v>
      </c>
      <c r="C76" s="28" t="s">
        <v>9</v>
      </c>
      <c r="D76" s="28" t="s">
        <v>38</v>
      </c>
      <c r="E76" s="28" t="s">
        <v>30</v>
      </c>
      <c r="F76" s="28"/>
      <c r="G76" s="29">
        <v>19.524000000000001</v>
      </c>
      <c r="H76" s="29">
        <v>19.524000000000001</v>
      </c>
      <c r="I76" s="30">
        <f t="shared" si="1"/>
        <v>100</v>
      </c>
    </row>
    <row r="77" spans="1:9" ht="37.5" x14ac:dyDescent="0.25">
      <c r="A77" s="27" t="s">
        <v>31</v>
      </c>
      <c r="B77" s="28" t="s">
        <v>44</v>
      </c>
      <c r="C77" s="28" t="s">
        <v>9</v>
      </c>
      <c r="D77" s="28" t="s">
        <v>38</v>
      </c>
      <c r="E77" s="28" t="s">
        <v>30</v>
      </c>
      <c r="F77" s="28" t="s">
        <v>32</v>
      </c>
      <c r="G77" s="29">
        <v>19.524000000000001</v>
      </c>
      <c r="H77" s="29">
        <v>19.524000000000001</v>
      </c>
      <c r="I77" s="30">
        <f t="shared" si="1"/>
        <v>100</v>
      </c>
    </row>
    <row r="78" spans="1:9" ht="56.25" x14ac:dyDescent="0.25">
      <c r="A78" s="27" t="s">
        <v>55</v>
      </c>
      <c r="B78" s="28" t="s">
        <v>44</v>
      </c>
      <c r="C78" s="28" t="s">
        <v>9</v>
      </c>
      <c r="D78" s="28" t="s">
        <v>38</v>
      </c>
      <c r="E78" s="28" t="s">
        <v>56</v>
      </c>
      <c r="F78" s="28"/>
      <c r="G78" s="29">
        <v>70.164000000000001</v>
      </c>
      <c r="H78" s="36">
        <v>70.164000000000001</v>
      </c>
      <c r="I78" s="30">
        <f t="shared" si="1"/>
        <v>100</v>
      </c>
    </row>
    <row r="79" spans="1:9" ht="18.75" x14ac:dyDescent="0.25">
      <c r="A79" s="27" t="s">
        <v>24</v>
      </c>
      <c r="B79" s="28" t="s">
        <v>44</v>
      </c>
      <c r="C79" s="28" t="s">
        <v>9</v>
      </c>
      <c r="D79" s="28" t="s">
        <v>38</v>
      </c>
      <c r="E79" s="28" t="s">
        <v>56</v>
      </c>
      <c r="F79" s="28" t="s">
        <v>25</v>
      </c>
      <c r="G79" s="29">
        <v>70.164000000000001</v>
      </c>
      <c r="H79" s="29">
        <v>70.164000000000001</v>
      </c>
      <c r="I79" s="30">
        <f t="shared" si="1"/>
        <v>100</v>
      </c>
    </row>
    <row r="80" spans="1:9" ht="18.75" x14ac:dyDescent="0.25">
      <c r="A80" s="27" t="s">
        <v>400</v>
      </c>
      <c r="B80" s="28" t="s">
        <v>44</v>
      </c>
      <c r="C80" s="28" t="s">
        <v>9</v>
      </c>
      <c r="D80" s="28" t="s">
        <v>38</v>
      </c>
      <c r="E80" s="28" t="s">
        <v>57</v>
      </c>
      <c r="F80" s="28"/>
      <c r="G80" s="29">
        <f>G81+G82+G83</f>
        <v>271.27199999999999</v>
      </c>
      <c r="H80" s="29">
        <f>H81+H82+H83</f>
        <v>271.27199999999999</v>
      </c>
      <c r="I80" s="30">
        <v>100</v>
      </c>
    </row>
    <row r="81" spans="1:9" ht="37.5" x14ac:dyDescent="0.25">
      <c r="A81" s="27" t="s">
        <v>20</v>
      </c>
      <c r="B81" s="28" t="s">
        <v>44</v>
      </c>
      <c r="C81" s="28" t="s">
        <v>9</v>
      </c>
      <c r="D81" s="28" t="s">
        <v>38</v>
      </c>
      <c r="E81" s="28" t="s">
        <v>57</v>
      </c>
      <c r="F81" s="28" t="s">
        <v>21</v>
      </c>
      <c r="G81" s="29">
        <v>10</v>
      </c>
      <c r="H81" s="29">
        <v>10</v>
      </c>
      <c r="I81" s="30">
        <f t="shared" si="1"/>
        <v>100</v>
      </c>
    </row>
    <row r="82" spans="1:9" ht="56.25" x14ac:dyDescent="0.25">
      <c r="A82" s="27" t="s">
        <v>315</v>
      </c>
      <c r="B82" s="28" t="s">
        <v>44</v>
      </c>
      <c r="C82" s="28" t="s">
        <v>9</v>
      </c>
      <c r="D82" s="28" t="s">
        <v>38</v>
      </c>
      <c r="E82" s="28" t="s">
        <v>57</v>
      </c>
      <c r="F82" s="28" t="s">
        <v>139</v>
      </c>
      <c r="G82" s="29">
        <v>16</v>
      </c>
      <c r="H82" s="29">
        <v>16</v>
      </c>
      <c r="I82" s="30">
        <f t="shared" si="1"/>
        <v>100</v>
      </c>
    </row>
    <row r="83" spans="1:9" ht="18.75" x14ac:dyDescent="0.25">
      <c r="A83" s="27" t="s">
        <v>24</v>
      </c>
      <c r="B83" s="28" t="s">
        <v>44</v>
      </c>
      <c r="C83" s="28" t="s">
        <v>9</v>
      </c>
      <c r="D83" s="28" t="s">
        <v>38</v>
      </c>
      <c r="E83" s="28" t="s">
        <v>57</v>
      </c>
      <c r="F83" s="28" t="s">
        <v>25</v>
      </c>
      <c r="G83" s="29">
        <v>245.27199999999999</v>
      </c>
      <c r="H83" s="29">
        <v>245.27199999999999</v>
      </c>
      <c r="I83" s="30">
        <f t="shared" si="1"/>
        <v>100</v>
      </c>
    </row>
    <row r="84" spans="1:9" ht="19.5" x14ac:dyDescent="0.25">
      <c r="A84" s="31" t="s">
        <v>58</v>
      </c>
      <c r="B84" s="32" t="s">
        <v>44</v>
      </c>
      <c r="C84" s="32" t="s">
        <v>9</v>
      </c>
      <c r="D84" s="32" t="s">
        <v>42</v>
      </c>
      <c r="E84" s="32"/>
      <c r="F84" s="32"/>
      <c r="G84" s="33">
        <v>7</v>
      </c>
      <c r="H84" s="33">
        <v>7</v>
      </c>
      <c r="I84" s="34">
        <f t="shared" si="1"/>
        <v>100</v>
      </c>
    </row>
    <row r="85" spans="1:9" ht="96" customHeight="1" x14ac:dyDescent="0.25">
      <c r="A85" s="27" t="s">
        <v>59</v>
      </c>
      <c r="B85" s="28" t="s">
        <v>44</v>
      </c>
      <c r="C85" s="28" t="s">
        <v>9</v>
      </c>
      <c r="D85" s="28" t="s">
        <v>42</v>
      </c>
      <c r="E85" s="28" t="s">
        <v>60</v>
      </c>
      <c r="F85" s="28"/>
      <c r="G85" s="29">
        <v>7</v>
      </c>
      <c r="H85" s="29">
        <v>7</v>
      </c>
      <c r="I85" s="30">
        <f t="shared" si="1"/>
        <v>100</v>
      </c>
    </row>
    <row r="86" spans="1:9" ht="37.5" x14ac:dyDescent="0.25">
      <c r="A86" s="27" t="s">
        <v>20</v>
      </c>
      <c r="B86" s="28" t="s">
        <v>44</v>
      </c>
      <c r="C86" s="28" t="s">
        <v>9</v>
      </c>
      <c r="D86" s="28" t="s">
        <v>42</v>
      </c>
      <c r="E86" s="28" t="s">
        <v>60</v>
      </c>
      <c r="F86" s="28" t="s">
        <v>21</v>
      </c>
      <c r="G86" s="29">
        <v>7</v>
      </c>
      <c r="H86" s="29">
        <v>7</v>
      </c>
      <c r="I86" s="30">
        <f t="shared" si="1"/>
        <v>100</v>
      </c>
    </row>
    <row r="87" spans="1:9" ht="93.75" x14ac:dyDescent="0.25">
      <c r="A87" s="31" t="s">
        <v>61</v>
      </c>
      <c r="B87" s="32" t="s">
        <v>44</v>
      </c>
      <c r="C87" s="32" t="s">
        <v>9</v>
      </c>
      <c r="D87" s="32" t="s">
        <v>41</v>
      </c>
      <c r="E87" s="32"/>
      <c r="F87" s="32"/>
      <c r="G87" s="33">
        <f>G88+G91+G94</f>
        <v>1181.4829999999999</v>
      </c>
      <c r="H87" s="33">
        <f>H88+H91+H94</f>
        <v>1159.5740000000001</v>
      </c>
      <c r="I87" s="34">
        <f t="shared" si="1"/>
        <v>98.145635612192478</v>
      </c>
    </row>
    <row r="88" spans="1:9" ht="112.5" customHeight="1" x14ac:dyDescent="0.25">
      <c r="A88" s="27" t="s">
        <v>62</v>
      </c>
      <c r="B88" s="28" t="s">
        <v>44</v>
      </c>
      <c r="C88" s="28" t="s">
        <v>9</v>
      </c>
      <c r="D88" s="28" t="s">
        <v>41</v>
      </c>
      <c r="E88" s="28" t="s">
        <v>63</v>
      </c>
      <c r="F88" s="28"/>
      <c r="G88" s="29">
        <f>G89+G90</f>
        <v>593.99900000000002</v>
      </c>
      <c r="H88" s="29">
        <f>H89+H90</f>
        <v>593.99900000000002</v>
      </c>
      <c r="I88" s="30">
        <f t="shared" si="1"/>
        <v>100</v>
      </c>
    </row>
    <row r="89" spans="1:9" ht="24" customHeight="1" x14ac:dyDescent="0.25">
      <c r="A89" s="27" t="s">
        <v>12</v>
      </c>
      <c r="B89" s="28" t="s">
        <v>44</v>
      </c>
      <c r="C89" s="28" t="s">
        <v>9</v>
      </c>
      <c r="D89" s="28" t="s">
        <v>41</v>
      </c>
      <c r="E89" s="28" t="s">
        <v>63</v>
      </c>
      <c r="F89" s="28" t="s">
        <v>13</v>
      </c>
      <c r="G89" s="29">
        <v>463.90800000000002</v>
      </c>
      <c r="H89" s="29">
        <v>463.90800000000002</v>
      </c>
      <c r="I89" s="30">
        <f t="shared" si="1"/>
        <v>100</v>
      </c>
    </row>
    <row r="90" spans="1:9" ht="88.5" customHeight="1" x14ac:dyDescent="0.25">
      <c r="A90" s="27" t="s">
        <v>14</v>
      </c>
      <c r="B90" s="28" t="s">
        <v>44</v>
      </c>
      <c r="C90" s="28" t="s">
        <v>9</v>
      </c>
      <c r="D90" s="28" t="s">
        <v>41</v>
      </c>
      <c r="E90" s="28" t="s">
        <v>63</v>
      </c>
      <c r="F90" s="28" t="s">
        <v>15</v>
      </c>
      <c r="G90" s="29">
        <v>130.09100000000001</v>
      </c>
      <c r="H90" s="29">
        <v>130.09100000000001</v>
      </c>
      <c r="I90" s="30">
        <f t="shared" si="1"/>
        <v>100</v>
      </c>
    </row>
    <row r="91" spans="1:9" ht="93.75" x14ac:dyDescent="0.25">
      <c r="A91" s="27" t="s">
        <v>64</v>
      </c>
      <c r="B91" s="28" t="s">
        <v>44</v>
      </c>
      <c r="C91" s="28" t="s">
        <v>9</v>
      </c>
      <c r="D91" s="28" t="s">
        <v>41</v>
      </c>
      <c r="E91" s="28" t="s">
        <v>65</v>
      </c>
      <c r="F91" s="28"/>
      <c r="G91" s="29">
        <f>G92+G93</f>
        <v>427.78399999999999</v>
      </c>
      <c r="H91" s="29">
        <f>H92+H93</f>
        <v>405.875</v>
      </c>
      <c r="I91" s="30">
        <f t="shared" si="1"/>
        <v>94.878490079105347</v>
      </c>
    </row>
    <row r="92" spans="1:9" ht="18.75" x14ac:dyDescent="0.25">
      <c r="A92" s="27" t="s">
        <v>12</v>
      </c>
      <c r="B92" s="28" t="s">
        <v>44</v>
      </c>
      <c r="C92" s="28" t="s">
        <v>9</v>
      </c>
      <c r="D92" s="28" t="s">
        <v>41</v>
      </c>
      <c r="E92" s="28" t="s">
        <v>346</v>
      </c>
      <c r="F92" s="28" t="s">
        <v>13</v>
      </c>
      <c r="G92" s="29">
        <v>340.00299999999999</v>
      </c>
      <c r="H92" s="29">
        <v>318.09399999999999</v>
      </c>
      <c r="I92" s="30">
        <f t="shared" si="1"/>
        <v>93.556233327352999</v>
      </c>
    </row>
    <row r="93" spans="1:9" ht="93.75" x14ac:dyDescent="0.25">
      <c r="A93" s="27" t="s">
        <v>14</v>
      </c>
      <c r="B93" s="28" t="s">
        <v>44</v>
      </c>
      <c r="C93" s="28" t="s">
        <v>9</v>
      </c>
      <c r="D93" s="28" t="s">
        <v>41</v>
      </c>
      <c r="E93" s="28" t="s">
        <v>346</v>
      </c>
      <c r="F93" s="28" t="s">
        <v>15</v>
      </c>
      <c r="G93" s="29">
        <v>87.781000000000006</v>
      </c>
      <c r="H93" s="29">
        <v>87.781000000000006</v>
      </c>
      <c r="I93" s="30">
        <f t="shared" si="1"/>
        <v>100</v>
      </c>
    </row>
    <row r="94" spans="1:9" ht="56.25" x14ac:dyDescent="0.25">
      <c r="A94" s="27" t="s">
        <v>26</v>
      </c>
      <c r="B94" s="28" t="s">
        <v>44</v>
      </c>
      <c r="C94" s="28" t="s">
        <v>9</v>
      </c>
      <c r="D94" s="28" t="s">
        <v>41</v>
      </c>
      <c r="E94" s="28" t="s">
        <v>27</v>
      </c>
      <c r="F94" s="28"/>
      <c r="G94" s="29">
        <f>G95+G96</f>
        <v>159.69999999999999</v>
      </c>
      <c r="H94" s="29">
        <f>H95+H96</f>
        <v>159.69999999999999</v>
      </c>
      <c r="I94" s="30">
        <f t="shared" si="1"/>
        <v>100</v>
      </c>
    </row>
    <row r="95" spans="1:9" ht="24.75" customHeight="1" x14ac:dyDescent="0.25">
      <c r="A95" s="27" t="s">
        <v>12</v>
      </c>
      <c r="B95" s="28" t="s">
        <v>44</v>
      </c>
      <c r="C95" s="28" t="s">
        <v>9</v>
      </c>
      <c r="D95" s="28" t="s">
        <v>41</v>
      </c>
      <c r="E95" s="28" t="s">
        <v>27</v>
      </c>
      <c r="F95" s="28" t="s">
        <v>13</v>
      </c>
      <c r="G95" s="29">
        <v>122.5</v>
      </c>
      <c r="H95" s="29">
        <v>122.5</v>
      </c>
      <c r="I95" s="30">
        <f t="shared" si="1"/>
        <v>100</v>
      </c>
    </row>
    <row r="96" spans="1:9" ht="96.75" customHeight="1" x14ac:dyDescent="0.25">
      <c r="A96" s="27" t="s">
        <v>14</v>
      </c>
      <c r="B96" s="28" t="s">
        <v>44</v>
      </c>
      <c r="C96" s="28" t="s">
        <v>9</v>
      </c>
      <c r="D96" s="28" t="s">
        <v>41</v>
      </c>
      <c r="E96" s="28" t="s">
        <v>27</v>
      </c>
      <c r="F96" s="28" t="s">
        <v>15</v>
      </c>
      <c r="G96" s="29">
        <v>37.200000000000003</v>
      </c>
      <c r="H96" s="29">
        <v>37.200000000000003</v>
      </c>
      <c r="I96" s="30">
        <f t="shared" si="1"/>
        <v>100</v>
      </c>
    </row>
    <row r="97" spans="1:9" ht="37.5" x14ac:dyDescent="0.25">
      <c r="A97" s="31" t="s">
        <v>8</v>
      </c>
      <c r="B97" s="32" t="s">
        <v>44</v>
      </c>
      <c r="C97" s="32" t="s">
        <v>9</v>
      </c>
      <c r="D97" s="32" t="s">
        <v>10</v>
      </c>
      <c r="E97" s="32"/>
      <c r="F97" s="32"/>
      <c r="G97" s="33">
        <f>G98+G102+G106+G110+G113+G115+G117+G119+G121+G124+G127+G139+G143+G146+G149</f>
        <v>38279.815000000002</v>
      </c>
      <c r="H97" s="33">
        <f>H98+H102+H106+H110+H113+H115+H117+H119+H121+H124+H127+H139+H143+H146+H149</f>
        <v>37227.717000000004</v>
      </c>
      <c r="I97" s="34">
        <f t="shared" si="1"/>
        <v>97.251559340085635</v>
      </c>
    </row>
    <row r="98" spans="1:9" ht="75" x14ac:dyDescent="0.25">
      <c r="A98" s="27" t="s">
        <v>68</v>
      </c>
      <c r="B98" s="28" t="s">
        <v>44</v>
      </c>
      <c r="C98" s="28" t="s">
        <v>9</v>
      </c>
      <c r="D98" s="28" t="s">
        <v>10</v>
      </c>
      <c r="E98" s="28" t="s">
        <v>69</v>
      </c>
      <c r="F98" s="28"/>
      <c r="G98" s="37">
        <f>G99+G100+G101</f>
        <v>471.90000000000003</v>
      </c>
      <c r="H98" s="37">
        <f>H99+H100+H101</f>
        <v>471.90000000000003</v>
      </c>
      <c r="I98" s="38">
        <f t="shared" si="1"/>
        <v>100</v>
      </c>
    </row>
    <row r="99" spans="1:9" ht="18.75" x14ac:dyDescent="0.25">
      <c r="A99" s="27" t="s">
        <v>12</v>
      </c>
      <c r="B99" s="28" t="s">
        <v>44</v>
      </c>
      <c r="C99" s="28" t="s">
        <v>9</v>
      </c>
      <c r="D99" s="28" t="s">
        <v>10</v>
      </c>
      <c r="E99" s="28" t="s">
        <v>69</v>
      </c>
      <c r="F99" s="28" t="s">
        <v>13</v>
      </c>
      <c r="G99" s="29">
        <v>311.36700000000002</v>
      </c>
      <c r="H99" s="29">
        <v>311.36700000000002</v>
      </c>
      <c r="I99" s="30">
        <f t="shared" si="1"/>
        <v>100</v>
      </c>
    </row>
    <row r="100" spans="1:9" ht="93.75" customHeight="1" x14ac:dyDescent="0.25">
      <c r="A100" s="27" t="s">
        <v>14</v>
      </c>
      <c r="B100" s="28" t="s">
        <v>44</v>
      </c>
      <c r="C100" s="28" t="s">
        <v>9</v>
      </c>
      <c r="D100" s="28" t="s">
        <v>10</v>
      </c>
      <c r="E100" s="28" t="s">
        <v>69</v>
      </c>
      <c r="F100" s="28" t="s">
        <v>15</v>
      </c>
      <c r="G100" s="29">
        <v>94.033000000000001</v>
      </c>
      <c r="H100" s="29">
        <v>94.033000000000001</v>
      </c>
      <c r="I100" s="30">
        <f t="shared" si="1"/>
        <v>100</v>
      </c>
    </row>
    <row r="101" spans="1:9" ht="37.5" x14ac:dyDescent="0.25">
      <c r="A101" s="27" t="s">
        <v>20</v>
      </c>
      <c r="B101" s="28" t="s">
        <v>44</v>
      </c>
      <c r="C101" s="28" t="s">
        <v>9</v>
      </c>
      <c r="D101" s="28" t="s">
        <v>10</v>
      </c>
      <c r="E101" s="28" t="s">
        <v>69</v>
      </c>
      <c r="F101" s="28" t="s">
        <v>21</v>
      </c>
      <c r="G101" s="29">
        <v>66.5</v>
      </c>
      <c r="H101" s="29">
        <v>66.5</v>
      </c>
      <c r="I101" s="30">
        <f t="shared" si="1"/>
        <v>100</v>
      </c>
    </row>
    <row r="102" spans="1:9" ht="77.25" customHeight="1" x14ac:dyDescent="0.25">
      <c r="A102" s="27" t="s">
        <v>70</v>
      </c>
      <c r="B102" s="28" t="s">
        <v>44</v>
      </c>
      <c r="C102" s="28" t="s">
        <v>9</v>
      </c>
      <c r="D102" s="28" t="s">
        <v>10</v>
      </c>
      <c r="E102" s="28" t="s">
        <v>71</v>
      </c>
      <c r="F102" s="28"/>
      <c r="G102" s="37">
        <f>G103+G104+G105</f>
        <v>923.5</v>
      </c>
      <c r="H102" s="37">
        <f>H103+H104+H105</f>
        <v>923.5</v>
      </c>
      <c r="I102" s="38">
        <f t="shared" si="1"/>
        <v>100</v>
      </c>
    </row>
    <row r="103" spans="1:9" ht="22.5" customHeight="1" x14ac:dyDescent="0.25">
      <c r="A103" s="27" t="s">
        <v>12</v>
      </c>
      <c r="B103" s="28" t="s">
        <v>44</v>
      </c>
      <c r="C103" s="28" t="s">
        <v>9</v>
      </c>
      <c r="D103" s="28" t="s">
        <v>10</v>
      </c>
      <c r="E103" s="28" t="s">
        <v>71</v>
      </c>
      <c r="F103" s="28" t="s">
        <v>13</v>
      </c>
      <c r="G103" s="29">
        <v>656.87599999999998</v>
      </c>
      <c r="H103" s="29">
        <v>656.87599999999998</v>
      </c>
      <c r="I103" s="30">
        <f t="shared" si="1"/>
        <v>100</v>
      </c>
    </row>
    <row r="104" spans="1:9" ht="93" customHeight="1" x14ac:dyDescent="0.25">
      <c r="A104" s="27" t="s">
        <v>14</v>
      </c>
      <c r="B104" s="28" t="s">
        <v>44</v>
      </c>
      <c r="C104" s="28" t="s">
        <v>9</v>
      </c>
      <c r="D104" s="28" t="s">
        <v>10</v>
      </c>
      <c r="E104" s="28" t="s">
        <v>71</v>
      </c>
      <c r="F104" s="28" t="s">
        <v>15</v>
      </c>
      <c r="G104" s="29">
        <v>192.58500000000001</v>
      </c>
      <c r="H104" s="29">
        <v>192.58500000000001</v>
      </c>
      <c r="I104" s="30">
        <f t="shared" si="1"/>
        <v>100</v>
      </c>
    </row>
    <row r="105" spans="1:9" ht="37.5" x14ac:dyDescent="0.25">
      <c r="A105" s="27" t="s">
        <v>20</v>
      </c>
      <c r="B105" s="28" t="s">
        <v>44</v>
      </c>
      <c r="C105" s="28" t="s">
        <v>9</v>
      </c>
      <c r="D105" s="28" t="s">
        <v>10</v>
      </c>
      <c r="E105" s="28" t="s">
        <v>71</v>
      </c>
      <c r="F105" s="28" t="s">
        <v>21</v>
      </c>
      <c r="G105" s="29">
        <v>74.039000000000001</v>
      </c>
      <c r="H105" s="29">
        <v>74.039000000000001</v>
      </c>
      <c r="I105" s="30">
        <f t="shared" si="1"/>
        <v>100</v>
      </c>
    </row>
    <row r="106" spans="1:9" ht="75" x14ac:dyDescent="0.25">
      <c r="A106" s="27" t="s">
        <v>72</v>
      </c>
      <c r="B106" s="28" t="s">
        <v>44</v>
      </c>
      <c r="C106" s="28" t="s">
        <v>9</v>
      </c>
      <c r="D106" s="28" t="s">
        <v>10</v>
      </c>
      <c r="E106" s="28" t="s">
        <v>73</v>
      </c>
      <c r="F106" s="28"/>
      <c r="G106" s="37">
        <f>G107+G108+G109</f>
        <v>267.7</v>
      </c>
      <c r="H106" s="37">
        <f>H107+H108+H109</f>
        <v>267.7</v>
      </c>
      <c r="I106" s="38">
        <f t="shared" si="1"/>
        <v>100</v>
      </c>
    </row>
    <row r="107" spans="1:9" ht="24.75" customHeight="1" x14ac:dyDescent="0.25">
      <c r="A107" s="27" t="s">
        <v>12</v>
      </c>
      <c r="B107" s="28" t="s">
        <v>44</v>
      </c>
      <c r="C107" s="28" t="s">
        <v>9</v>
      </c>
      <c r="D107" s="28" t="s">
        <v>10</v>
      </c>
      <c r="E107" s="28" t="s">
        <v>73</v>
      </c>
      <c r="F107" s="28" t="s">
        <v>13</v>
      </c>
      <c r="G107" s="29">
        <v>170.12299999999999</v>
      </c>
      <c r="H107" s="29">
        <v>170.12299999999999</v>
      </c>
      <c r="I107" s="30">
        <f t="shared" si="1"/>
        <v>100</v>
      </c>
    </row>
    <row r="108" spans="1:9" ht="93.75" x14ac:dyDescent="0.25">
      <c r="A108" s="27" t="s">
        <v>14</v>
      </c>
      <c r="B108" s="28" t="s">
        <v>44</v>
      </c>
      <c r="C108" s="28" t="s">
        <v>9</v>
      </c>
      <c r="D108" s="28" t="s">
        <v>10</v>
      </c>
      <c r="E108" s="28" t="s">
        <v>73</v>
      </c>
      <c r="F108" s="28" t="s">
        <v>15</v>
      </c>
      <c r="G108" s="29">
        <v>51.366999999999997</v>
      </c>
      <c r="H108" s="29">
        <v>51.366999999999997</v>
      </c>
      <c r="I108" s="30">
        <f t="shared" si="1"/>
        <v>100</v>
      </c>
    </row>
    <row r="109" spans="1:9" ht="37.5" x14ac:dyDescent="0.25">
      <c r="A109" s="27" t="s">
        <v>20</v>
      </c>
      <c r="B109" s="28" t="s">
        <v>44</v>
      </c>
      <c r="C109" s="28" t="s">
        <v>9</v>
      </c>
      <c r="D109" s="28" t="s">
        <v>10</v>
      </c>
      <c r="E109" s="28" t="s">
        <v>73</v>
      </c>
      <c r="F109" s="28" t="s">
        <v>21</v>
      </c>
      <c r="G109" s="29">
        <v>46.21</v>
      </c>
      <c r="H109" s="29">
        <v>46.21</v>
      </c>
      <c r="I109" s="30">
        <f t="shared" si="1"/>
        <v>100</v>
      </c>
    </row>
    <row r="110" spans="1:9" ht="135.75" customHeight="1" x14ac:dyDescent="0.25">
      <c r="A110" s="27" t="s">
        <v>74</v>
      </c>
      <c r="B110" s="28" t="s">
        <v>44</v>
      </c>
      <c r="C110" s="28" t="s">
        <v>9</v>
      </c>
      <c r="D110" s="28" t="s">
        <v>10</v>
      </c>
      <c r="E110" s="28" t="s">
        <v>75</v>
      </c>
      <c r="F110" s="28"/>
      <c r="G110" s="37">
        <f>G111+G112</f>
        <v>723</v>
      </c>
      <c r="H110" s="37">
        <f>H111+H112</f>
        <v>723</v>
      </c>
      <c r="I110" s="38">
        <f t="shared" si="1"/>
        <v>100</v>
      </c>
    </row>
    <row r="111" spans="1:9" ht="24" customHeight="1" x14ac:dyDescent="0.25">
      <c r="A111" s="27" t="s">
        <v>12</v>
      </c>
      <c r="B111" s="28" t="s">
        <v>44</v>
      </c>
      <c r="C111" s="28" t="s">
        <v>9</v>
      </c>
      <c r="D111" s="28" t="s">
        <v>10</v>
      </c>
      <c r="E111" s="28" t="s">
        <v>75</v>
      </c>
      <c r="F111" s="28" t="s">
        <v>13</v>
      </c>
      <c r="G111" s="29">
        <v>576.35599999999999</v>
      </c>
      <c r="H111" s="29">
        <v>576.35599999999999</v>
      </c>
      <c r="I111" s="30">
        <f t="shared" si="1"/>
        <v>100</v>
      </c>
    </row>
    <row r="112" spans="1:9" ht="96.75" customHeight="1" x14ac:dyDescent="0.25">
      <c r="A112" s="27" t="s">
        <v>14</v>
      </c>
      <c r="B112" s="28" t="s">
        <v>44</v>
      </c>
      <c r="C112" s="28" t="s">
        <v>9</v>
      </c>
      <c r="D112" s="28" t="s">
        <v>10</v>
      </c>
      <c r="E112" s="28" t="s">
        <v>75</v>
      </c>
      <c r="F112" s="28" t="s">
        <v>15</v>
      </c>
      <c r="G112" s="29">
        <v>146.64400000000001</v>
      </c>
      <c r="H112" s="29">
        <v>146.64400000000001</v>
      </c>
      <c r="I112" s="30">
        <f t="shared" si="1"/>
        <v>100</v>
      </c>
    </row>
    <row r="113" spans="1:9" ht="78" customHeight="1" x14ac:dyDescent="0.25">
      <c r="A113" s="27" t="s">
        <v>76</v>
      </c>
      <c r="B113" s="28" t="s">
        <v>44</v>
      </c>
      <c r="C113" s="28" t="s">
        <v>9</v>
      </c>
      <c r="D113" s="28" t="s">
        <v>10</v>
      </c>
      <c r="E113" s="28" t="s">
        <v>77</v>
      </c>
      <c r="F113" s="28"/>
      <c r="G113" s="37">
        <v>177.2</v>
      </c>
      <c r="H113" s="39">
        <v>177.2</v>
      </c>
      <c r="I113" s="38">
        <f t="shared" si="1"/>
        <v>100</v>
      </c>
    </row>
    <row r="114" spans="1:9" ht="37.5" x14ac:dyDescent="0.25">
      <c r="A114" s="27" t="s">
        <v>20</v>
      </c>
      <c r="B114" s="28" t="s">
        <v>44</v>
      </c>
      <c r="C114" s="28" t="s">
        <v>9</v>
      </c>
      <c r="D114" s="28" t="s">
        <v>10</v>
      </c>
      <c r="E114" s="28" t="s">
        <v>77</v>
      </c>
      <c r="F114" s="28" t="s">
        <v>21</v>
      </c>
      <c r="G114" s="29">
        <v>177.2</v>
      </c>
      <c r="H114" s="36">
        <v>177.2</v>
      </c>
      <c r="I114" s="30">
        <f t="shared" si="1"/>
        <v>100</v>
      </c>
    </row>
    <row r="115" spans="1:9" ht="37.5" x14ac:dyDescent="0.25">
      <c r="A115" s="27" t="s">
        <v>352</v>
      </c>
      <c r="B115" s="28" t="s">
        <v>44</v>
      </c>
      <c r="C115" s="28" t="s">
        <v>9</v>
      </c>
      <c r="D115" s="28" t="s">
        <v>10</v>
      </c>
      <c r="E115" s="28" t="s">
        <v>351</v>
      </c>
      <c r="F115" s="28"/>
      <c r="G115" s="37">
        <v>11</v>
      </c>
      <c r="H115" s="39">
        <v>11</v>
      </c>
      <c r="I115" s="38">
        <f t="shared" si="1"/>
        <v>100</v>
      </c>
    </row>
    <row r="116" spans="1:9" ht="37.5" x14ac:dyDescent="0.25">
      <c r="A116" s="27" t="s">
        <v>20</v>
      </c>
      <c r="B116" s="28" t="s">
        <v>44</v>
      </c>
      <c r="C116" s="28" t="s">
        <v>9</v>
      </c>
      <c r="D116" s="28" t="s">
        <v>10</v>
      </c>
      <c r="E116" s="28" t="s">
        <v>351</v>
      </c>
      <c r="F116" s="28" t="s">
        <v>21</v>
      </c>
      <c r="G116" s="29">
        <v>11</v>
      </c>
      <c r="H116" s="36">
        <v>11</v>
      </c>
      <c r="I116" s="30">
        <f t="shared" si="1"/>
        <v>100</v>
      </c>
    </row>
    <row r="117" spans="1:9" ht="37.5" x14ac:dyDescent="0.25">
      <c r="A117" s="27" t="s">
        <v>353</v>
      </c>
      <c r="B117" s="28" t="s">
        <v>44</v>
      </c>
      <c r="C117" s="28" t="s">
        <v>9</v>
      </c>
      <c r="D117" s="28" t="s">
        <v>10</v>
      </c>
      <c r="E117" s="28" t="s">
        <v>78</v>
      </c>
      <c r="F117" s="28"/>
      <c r="G117" s="37">
        <v>149.19399999999999</v>
      </c>
      <c r="H117" s="37">
        <v>149.19399999999999</v>
      </c>
      <c r="I117" s="38">
        <f t="shared" si="1"/>
        <v>100</v>
      </c>
    </row>
    <row r="118" spans="1:9" ht="37.5" x14ac:dyDescent="0.25">
      <c r="A118" s="27" t="s">
        <v>20</v>
      </c>
      <c r="B118" s="28" t="s">
        <v>44</v>
      </c>
      <c r="C118" s="28" t="s">
        <v>9</v>
      </c>
      <c r="D118" s="28" t="s">
        <v>10</v>
      </c>
      <c r="E118" s="28" t="s">
        <v>78</v>
      </c>
      <c r="F118" s="28" t="s">
        <v>21</v>
      </c>
      <c r="G118" s="29">
        <v>149.19399999999999</v>
      </c>
      <c r="H118" s="29">
        <v>149.19399999999999</v>
      </c>
      <c r="I118" s="30">
        <f t="shared" ref="I118:I175" si="2">H118/G118*100</f>
        <v>100</v>
      </c>
    </row>
    <row r="119" spans="1:9" ht="18.75" x14ac:dyDescent="0.25">
      <c r="A119" s="27" t="s">
        <v>354</v>
      </c>
      <c r="B119" s="28" t="s">
        <v>44</v>
      </c>
      <c r="C119" s="28" t="s">
        <v>9</v>
      </c>
      <c r="D119" s="28" t="s">
        <v>10</v>
      </c>
      <c r="E119" s="28" t="s">
        <v>79</v>
      </c>
      <c r="F119" s="28"/>
      <c r="G119" s="37">
        <v>48.213999999999999</v>
      </c>
      <c r="H119" s="37">
        <v>48.213999999999999</v>
      </c>
      <c r="I119" s="38">
        <f t="shared" si="2"/>
        <v>100</v>
      </c>
    </row>
    <row r="120" spans="1:9" ht="37.5" x14ac:dyDescent="0.25">
      <c r="A120" s="27" t="s">
        <v>20</v>
      </c>
      <c r="B120" s="28" t="s">
        <v>44</v>
      </c>
      <c r="C120" s="28" t="s">
        <v>9</v>
      </c>
      <c r="D120" s="28" t="s">
        <v>10</v>
      </c>
      <c r="E120" s="28" t="s">
        <v>79</v>
      </c>
      <c r="F120" s="28" t="s">
        <v>21</v>
      </c>
      <c r="G120" s="29">
        <v>48.213999999999999</v>
      </c>
      <c r="H120" s="29">
        <v>48.213999999999999</v>
      </c>
      <c r="I120" s="30">
        <f t="shared" si="2"/>
        <v>100</v>
      </c>
    </row>
    <row r="121" spans="1:9" ht="60" customHeight="1" x14ac:dyDescent="0.25">
      <c r="A121" s="27" t="s">
        <v>11</v>
      </c>
      <c r="B121" s="28" t="s">
        <v>44</v>
      </c>
      <c r="C121" s="28" t="s">
        <v>9</v>
      </c>
      <c r="D121" s="28" t="s">
        <v>10</v>
      </c>
      <c r="E121" s="28" t="s">
        <v>356</v>
      </c>
      <c r="F121" s="40"/>
      <c r="G121" s="37">
        <f>G122+G123</f>
        <v>153.15199999999999</v>
      </c>
      <c r="H121" s="37">
        <f>H122+H123</f>
        <v>153.15199999999999</v>
      </c>
      <c r="I121" s="38">
        <v>100</v>
      </c>
    </row>
    <row r="122" spans="1:9" ht="26.25" customHeight="1" x14ac:dyDescent="0.25">
      <c r="A122" s="27" t="s">
        <v>12</v>
      </c>
      <c r="B122" s="28" t="s">
        <v>44</v>
      </c>
      <c r="C122" s="28" t="s">
        <v>9</v>
      </c>
      <c r="D122" s="28" t="s">
        <v>10</v>
      </c>
      <c r="E122" s="28" t="s">
        <v>356</v>
      </c>
      <c r="F122" s="28" t="s">
        <v>83</v>
      </c>
      <c r="G122" s="29">
        <v>117.628</v>
      </c>
      <c r="H122" s="29">
        <v>117.628</v>
      </c>
      <c r="I122" s="30">
        <v>100</v>
      </c>
    </row>
    <row r="123" spans="1:9" ht="77.25" customHeight="1" x14ac:dyDescent="0.25">
      <c r="A123" s="27" t="s">
        <v>85</v>
      </c>
      <c r="B123" s="28" t="s">
        <v>44</v>
      </c>
      <c r="C123" s="28" t="s">
        <v>9</v>
      </c>
      <c r="D123" s="28" t="s">
        <v>10</v>
      </c>
      <c r="E123" s="28" t="s">
        <v>356</v>
      </c>
      <c r="F123" s="28" t="s">
        <v>86</v>
      </c>
      <c r="G123" s="29">
        <v>35.524000000000001</v>
      </c>
      <c r="H123" s="29">
        <v>35.524000000000001</v>
      </c>
      <c r="I123" s="30">
        <v>100</v>
      </c>
    </row>
    <row r="124" spans="1:9" ht="37.5" x14ac:dyDescent="0.25">
      <c r="A124" s="27" t="s">
        <v>29</v>
      </c>
      <c r="B124" s="28" t="s">
        <v>44</v>
      </c>
      <c r="C124" s="28" t="s">
        <v>9</v>
      </c>
      <c r="D124" s="28" t="s">
        <v>10</v>
      </c>
      <c r="E124" s="28" t="s">
        <v>80</v>
      </c>
      <c r="F124" s="28"/>
      <c r="G124" s="37">
        <f>G125+G126</f>
        <v>5.9370000000000003</v>
      </c>
      <c r="H124" s="37">
        <f>H125+H126</f>
        <v>5.9370000000000003</v>
      </c>
      <c r="I124" s="38">
        <v>100</v>
      </c>
    </row>
    <row r="125" spans="1:9" ht="37.5" x14ac:dyDescent="0.25">
      <c r="A125" s="27" t="s">
        <v>31</v>
      </c>
      <c r="B125" s="28" t="s">
        <v>44</v>
      </c>
      <c r="C125" s="28" t="s">
        <v>9</v>
      </c>
      <c r="D125" s="28" t="s">
        <v>10</v>
      </c>
      <c r="E125" s="28" t="s">
        <v>80</v>
      </c>
      <c r="F125" s="28" t="s">
        <v>32</v>
      </c>
      <c r="G125" s="29">
        <v>5.6870000000000003</v>
      </c>
      <c r="H125" s="29">
        <v>5.6870000000000003</v>
      </c>
      <c r="I125" s="30">
        <f t="shared" si="2"/>
        <v>100</v>
      </c>
    </row>
    <row r="126" spans="1:9" ht="18.75" x14ac:dyDescent="0.25">
      <c r="A126" s="27" t="s">
        <v>321</v>
      </c>
      <c r="B126" s="28" t="s">
        <v>44</v>
      </c>
      <c r="C126" s="28" t="s">
        <v>9</v>
      </c>
      <c r="D126" s="28" t="s">
        <v>10</v>
      </c>
      <c r="E126" s="28" t="s">
        <v>80</v>
      </c>
      <c r="F126" s="28" t="s">
        <v>25</v>
      </c>
      <c r="G126" s="29">
        <v>0.25</v>
      </c>
      <c r="H126" s="29">
        <v>0.25</v>
      </c>
      <c r="I126" s="30">
        <f t="shared" si="2"/>
        <v>100</v>
      </c>
    </row>
    <row r="127" spans="1:9" ht="53.25" customHeight="1" x14ac:dyDescent="0.25">
      <c r="A127" s="27" t="s">
        <v>81</v>
      </c>
      <c r="B127" s="28" t="s">
        <v>44</v>
      </c>
      <c r="C127" s="28" t="s">
        <v>9</v>
      </c>
      <c r="D127" s="28" t="s">
        <v>10</v>
      </c>
      <c r="E127" s="28" t="s">
        <v>82</v>
      </c>
      <c r="F127" s="28"/>
      <c r="G127" s="37">
        <f>G128+G129+G130+G131+G132+G133+G134+G135+G136+G137+G138</f>
        <v>26537.227999999999</v>
      </c>
      <c r="H127" s="37">
        <f>H128+H129+H130+H131+H132+H133+H134+H135+H136+H137+H138</f>
        <v>25535.63</v>
      </c>
      <c r="I127" s="38">
        <f t="shared" si="2"/>
        <v>96.225687174259505</v>
      </c>
    </row>
    <row r="128" spans="1:9" ht="21" customHeight="1" x14ac:dyDescent="0.25">
      <c r="A128" s="27" t="s">
        <v>12</v>
      </c>
      <c r="B128" s="28" t="s">
        <v>44</v>
      </c>
      <c r="C128" s="28" t="s">
        <v>9</v>
      </c>
      <c r="D128" s="28" t="s">
        <v>10</v>
      </c>
      <c r="E128" s="28" t="s">
        <v>82</v>
      </c>
      <c r="F128" s="28" t="s">
        <v>83</v>
      </c>
      <c r="G128" s="29">
        <v>4113.5969999999998</v>
      </c>
      <c r="H128" s="29">
        <v>4113.5969999999998</v>
      </c>
      <c r="I128" s="30">
        <f t="shared" si="2"/>
        <v>100</v>
      </c>
    </row>
    <row r="129" spans="1:12" ht="37.5" x14ac:dyDescent="0.25">
      <c r="A129" s="27" t="s">
        <v>53</v>
      </c>
      <c r="B129" s="28" t="s">
        <v>44</v>
      </c>
      <c r="C129" s="28" t="s">
        <v>9</v>
      </c>
      <c r="D129" s="28" t="s">
        <v>10</v>
      </c>
      <c r="E129" s="28" t="s">
        <v>82</v>
      </c>
      <c r="F129" s="28" t="s">
        <v>84</v>
      </c>
      <c r="G129" s="29">
        <v>8.6</v>
      </c>
      <c r="H129" s="29">
        <v>8.6</v>
      </c>
      <c r="I129" s="30">
        <f t="shared" si="2"/>
        <v>100</v>
      </c>
    </row>
    <row r="130" spans="1:12" ht="72.75" customHeight="1" x14ac:dyDescent="0.25">
      <c r="A130" s="27" t="s">
        <v>85</v>
      </c>
      <c r="B130" s="28" t="s">
        <v>44</v>
      </c>
      <c r="C130" s="28" t="s">
        <v>9</v>
      </c>
      <c r="D130" s="28" t="s">
        <v>10</v>
      </c>
      <c r="E130" s="28" t="s">
        <v>82</v>
      </c>
      <c r="F130" s="28" t="s">
        <v>86</v>
      </c>
      <c r="G130" s="29">
        <v>1417</v>
      </c>
      <c r="H130" s="29">
        <v>1416.221</v>
      </c>
      <c r="I130" s="30">
        <f t="shared" si="2"/>
        <v>99.945024700070576</v>
      </c>
      <c r="L130" s="6"/>
    </row>
    <row r="131" spans="1:12" ht="56.25" x14ac:dyDescent="0.25">
      <c r="A131" s="27" t="s">
        <v>18</v>
      </c>
      <c r="B131" s="28" t="s">
        <v>44</v>
      </c>
      <c r="C131" s="28" t="s">
        <v>9</v>
      </c>
      <c r="D131" s="28" t="s">
        <v>10</v>
      </c>
      <c r="E131" s="28" t="s">
        <v>82</v>
      </c>
      <c r="F131" s="28" t="s">
        <v>19</v>
      </c>
      <c r="G131" s="29">
        <v>1591.299</v>
      </c>
      <c r="H131" s="36">
        <v>1164.402</v>
      </c>
      <c r="I131" s="30">
        <f t="shared" si="2"/>
        <v>73.173049188116124</v>
      </c>
    </row>
    <row r="132" spans="1:12" ht="63.75" customHeight="1" x14ac:dyDescent="0.25">
      <c r="A132" s="27" t="s">
        <v>401</v>
      </c>
      <c r="B132" s="28" t="s">
        <v>44</v>
      </c>
      <c r="C132" s="28" t="s">
        <v>9</v>
      </c>
      <c r="D132" s="28" t="s">
        <v>10</v>
      </c>
      <c r="E132" s="28" t="s">
        <v>82</v>
      </c>
      <c r="F132" s="28" t="s">
        <v>122</v>
      </c>
      <c r="G132" s="29">
        <v>40</v>
      </c>
      <c r="H132" s="36">
        <v>40</v>
      </c>
      <c r="I132" s="30">
        <f t="shared" si="2"/>
        <v>100</v>
      </c>
    </row>
    <row r="133" spans="1:12" ht="37.5" x14ac:dyDescent="0.25">
      <c r="A133" s="27" t="s">
        <v>20</v>
      </c>
      <c r="B133" s="28" t="s">
        <v>44</v>
      </c>
      <c r="C133" s="28" t="s">
        <v>9</v>
      </c>
      <c r="D133" s="28" t="s">
        <v>10</v>
      </c>
      <c r="E133" s="28" t="s">
        <v>82</v>
      </c>
      <c r="F133" s="28" t="s">
        <v>21</v>
      </c>
      <c r="G133" s="29">
        <v>11890.009</v>
      </c>
      <c r="H133" s="36">
        <v>11538.063</v>
      </c>
      <c r="I133" s="30">
        <f t="shared" si="2"/>
        <v>97.039985419691448</v>
      </c>
    </row>
    <row r="134" spans="1:12" ht="18.75" x14ac:dyDescent="0.25">
      <c r="A134" s="27" t="s">
        <v>35</v>
      </c>
      <c r="B134" s="28" t="s">
        <v>44</v>
      </c>
      <c r="C134" s="28" t="s">
        <v>9</v>
      </c>
      <c r="D134" s="28" t="s">
        <v>10</v>
      </c>
      <c r="E134" s="28" t="s">
        <v>82</v>
      </c>
      <c r="F134" s="28" t="s">
        <v>36</v>
      </c>
      <c r="G134" s="29">
        <v>2842.46</v>
      </c>
      <c r="H134" s="36">
        <v>2620.4839999999999</v>
      </c>
      <c r="I134" s="30">
        <f t="shared" si="2"/>
        <v>92.190708048662074</v>
      </c>
    </row>
    <row r="135" spans="1:12" ht="93.75" x14ac:dyDescent="0.25">
      <c r="A135" s="27" t="s">
        <v>206</v>
      </c>
      <c r="B135" s="28" t="s">
        <v>44</v>
      </c>
      <c r="C135" s="28" t="s">
        <v>9</v>
      </c>
      <c r="D135" s="28" t="s">
        <v>10</v>
      </c>
      <c r="E135" s="28" t="s">
        <v>82</v>
      </c>
      <c r="F135" s="28" t="s">
        <v>207</v>
      </c>
      <c r="G135" s="29">
        <v>3393.1039999999998</v>
      </c>
      <c r="H135" s="36">
        <v>3393.1039999999998</v>
      </c>
      <c r="I135" s="30">
        <f t="shared" si="2"/>
        <v>100</v>
      </c>
    </row>
    <row r="136" spans="1:12" ht="37.5" x14ac:dyDescent="0.25">
      <c r="A136" s="27" t="s">
        <v>339</v>
      </c>
      <c r="B136" s="28" t="s">
        <v>44</v>
      </c>
      <c r="C136" s="28" t="s">
        <v>9</v>
      </c>
      <c r="D136" s="28" t="s">
        <v>10</v>
      </c>
      <c r="E136" s="28" t="s">
        <v>82</v>
      </c>
      <c r="F136" s="28" t="s">
        <v>214</v>
      </c>
      <c r="G136" s="29">
        <v>1211.066</v>
      </c>
      <c r="H136" s="36">
        <v>1211.066</v>
      </c>
      <c r="I136" s="30">
        <f t="shared" si="2"/>
        <v>100</v>
      </c>
    </row>
    <row r="137" spans="1:12" ht="37.5" x14ac:dyDescent="0.25">
      <c r="A137" s="27" t="s">
        <v>22</v>
      </c>
      <c r="B137" s="28" t="s">
        <v>44</v>
      </c>
      <c r="C137" s="28" t="s">
        <v>9</v>
      </c>
      <c r="D137" s="28" t="s">
        <v>10</v>
      </c>
      <c r="E137" s="28" t="s">
        <v>82</v>
      </c>
      <c r="F137" s="28" t="s">
        <v>23</v>
      </c>
      <c r="G137" s="29">
        <v>12.036</v>
      </c>
      <c r="H137" s="29">
        <v>12.036</v>
      </c>
      <c r="I137" s="30">
        <f t="shared" si="2"/>
        <v>100</v>
      </c>
    </row>
    <row r="138" spans="1:12" ht="18.75" x14ac:dyDescent="0.25">
      <c r="A138" s="27" t="s">
        <v>24</v>
      </c>
      <c r="B138" s="28" t="s">
        <v>44</v>
      </c>
      <c r="C138" s="28" t="s">
        <v>9</v>
      </c>
      <c r="D138" s="28" t="s">
        <v>10</v>
      </c>
      <c r="E138" s="28" t="s">
        <v>82</v>
      </c>
      <c r="F138" s="28" t="s">
        <v>25</v>
      </c>
      <c r="G138" s="29">
        <v>18.056999999999999</v>
      </c>
      <c r="H138" s="29">
        <v>18.056999999999999</v>
      </c>
      <c r="I138" s="30">
        <f t="shared" si="2"/>
        <v>100</v>
      </c>
    </row>
    <row r="139" spans="1:12" ht="56.25" x14ac:dyDescent="0.25">
      <c r="A139" s="27" t="s">
        <v>33</v>
      </c>
      <c r="B139" s="28" t="s">
        <v>44</v>
      </c>
      <c r="C139" s="28" t="s">
        <v>9</v>
      </c>
      <c r="D139" s="28" t="s">
        <v>10</v>
      </c>
      <c r="E139" s="28" t="s">
        <v>34</v>
      </c>
      <c r="F139" s="28"/>
      <c r="G139" s="37">
        <f>G140+G141+G142</f>
        <v>1105.357</v>
      </c>
      <c r="H139" s="37">
        <f>H140+H141+H142</f>
        <v>1090.357</v>
      </c>
      <c r="I139" s="38">
        <f t="shared" si="2"/>
        <v>98.642972360965729</v>
      </c>
    </row>
    <row r="140" spans="1:12" ht="57.75" customHeight="1" x14ac:dyDescent="0.25">
      <c r="A140" s="27" t="s">
        <v>401</v>
      </c>
      <c r="B140" s="28" t="s">
        <v>44</v>
      </c>
      <c r="C140" s="28" t="s">
        <v>9</v>
      </c>
      <c r="D140" s="28" t="s">
        <v>10</v>
      </c>
      <c r="E140" s="28" t="s">
        <v>34</v>
      </c>
      <c r="F140" s="28" t="s">
        <v>122</v>
      </c>
      <c r="G140" s="37">
        <v>296.57400000000001</v>
      </c>
      <c r="H140" s="37">
        <v>296.57400000000001</v>
      </c>
      <c r="I140" s="38">
        <v>100</v>
      </c>
    </row>
    <row r="141" spans="1:12" ht="37.5" x14ac:dyDescent="0.25">
      <c r="A141" s="27" t="s">
        <v>20</v>
      </c>
      <c r="B141" s="28" t="s">
        <v>44</v>
      </c>
      <c r="C141" s="28" t="s">
        <v>9</v>
      </c>
      <c r="D141" s="28" t="s">
        <v>10</v>
      </c>
      <c r="E141" s="28" t="s">
        <v>34</v>
      </c>
      <c r="F141" s="28" t="s">
        <v>21</v>
      </c>
      <c r="G141" s="29">
        <v>806.78300000000002</v>
      </c>
      <c r="H141" s="29">
        <v>791.78300000000002</v>
      </c>
      <c r="I141" s="30">
        <f t="shared" si="2"/>
        <v>98.140763997258247</v>
      </c>
    </row>
    <row r="142" spans="1:12" ht="56.25" x14ac:dyDescent="0.25">
      <c r="A142" s="27" t="s">
        <v>315</v>
      </c>
      <c r="B142" s="28" t="s">
        <v>44</v>
      </c>
      <c r="C142" s="28" t="s">
        <v>9</v>
      </c>
      <c r="D142" s="28" t="s">
        <v>10</v>
      </c>
      <c r="E142" s="28" t="s">
        <v>34</v>
      </c>
      <c r="F142" s="28" t="s">
        <v>139</v>
      </c>
      <c r="G142" s="29">
        <v>2</v>
      </c>
      <c r="H142" s="29">
        <v>2</v>
      </c>
      <c r="I142" s="30">
        <f t="shared" si="2"/>
        <v>100</v>
      </c>
    </row>
    <row r="143" spans="1:12" ht="21" customHeight="1" x14ac:dyDescent="0.25">
      <c r="A143" s="27" t="s">
        <v>403</v>
      </c>
      <c r="B143" s="28" t="s">
        <v>44</v>
      </c>
      <c r="C143" s="28" t="s">
        <v>9</v>
      </c>
      <c r="D143" s="28" t="s">
        <v>10</v>
      </c>
      <c r="E143" s="28" t="s">
        <v>402</v>
      </c>
      <c r="F143" s="28"/>
      <c r="G143" s="29">
        <f>G144+G145</f>
        <v>477</v>
      </c>
      <c r="H143" s="29">
        <f>H144+H145</f>
        <v>477</v>
      </c>
      <c r="I143" s="30">
        <v>100</v>
      </c>
    </row>
    <row r="144" spans="1:12" ht="37.5" x14ac:dyDescent="0.25">
      <c r="A144" s="27" t="s">
        <v>355</v>
      </c>
      <c r="B144" s="28" t="s">
        <v>44</v>
      </c>
      <c r="C144" s="28" t="s">
        <v>9</v>
      </c>
      <c r="D144" s="28" t="s">
        <v>10</v>
      </c>
      <c r="E144" s="28" t="s">
        <v>402</v>
      </c>
      <c r="F144" s="28" t="s">
        <v>51</v>
      </c>
      <c r="G144" s="37">
        <v>270</v>
      </c>
      <c r="H144" s="37">
        <v>270</v>
      </c>
      <c r="I144" s="38">
        <f t="shared" si="2"/>
        <v>100</v>
      </c>
    </row>
    <row r="145" spans="1:9" ht="37.5" x14ac:dyDescent="0.25">
      <c r="A145" s="27" t="s">
        <v>20</v>
      </c>
      <c r="B145" s="28" t="s">
        <v>44</v>
      </c>
      <c r="C145" s="28" t="s">
        <v>9</v>
      </c>
      <c r="D145" s="28" t="s">
        <v>10</v>
      </c>
      <c r="E145" s="28" t="s">
        <v>402</v>
      </c>
      <c r="F145" s="28" t="s">
        <v>21</v>
      </c>
      <c r="G145" s="29">
        <v>207</v>
      </c>
      <c r="H145" s="29">
        <v>207</v>
      </c>
      <c r="I145" s="30">
        <f t="shared" si="2"/>
        <v>100</v>
      </c>
    </row>
    <row r="146" spans="1:9" ht="22.5" customHeight="1" x14ac:dyDescent="0.25">
      <c r="A146" s="27" t="s">
        <v>323</v>
      </c>
      <c r="B146" s="28" t="s">
        <v>44</v>
      </c>
      <c r="C146" s="28" t="s">
        <v>9</v>
      </c>
      <c r="D146" s="28" t="s">
        <v>10</v>
      </c>
      <c r="E146" s="28" t="s">
        <v>322</v>
      </c>
      <c r="F146" s="28"/>
      <c r="G146" s="37">
        <f>G147+G148</f>
        <v>1199.614</v>
      </c>
      <c r="H146" s="37">
        <f>H147+H148</f>
        <v>1164.114</v>
      </c>
      <c r="I146" s="38">
        <f t="shared" si="2"/>
        <v>97.040714763248843</v>
      </c>
    </row>
    <row r="147" spans="1:9" ht="37.5" x14ac:dyDescent="0.25">
      <c r="A147" s="27" t="s">
        <v>20</v>
      </c>
      <c r="B147" s="28" t="s">
        <v>44</v>
      </c>
      <c r="C147" s="28" t="s">
        <v>9</v>
      </c>
      <c r="D147" s="28" t="s">
        <v>10</v>
      </c>
      <c r="E147" s="28" t="s">
        <v>322</v>
      </c>
      <c r="F147" s="28" t="s">
        <v>21</v>
      </c>
      <c r="G147" s="29">
        <v>656.61400000000003</v>
      </c>
      <c r="H147" s="29">
        <v>634.11400000000003</v>
      </c>
      <c r="I147" s="30">
        <v>100</v>
      </c>
    </row>
    <row r="148" spans="1:9" ht="18.75" x14ac:dyDescent="0.25">
      <c r="A148" s="27" t="s">
        <v>404</v>
      </c>
      <c r="B148" s="28" t="s">
        <v>44</v>
      </c>
      <c r="C148" s="28" t="s">
        <v>9</v>
      </c>
      <c r="D148" s="28" t="s">
        <v>10</v>
      </c>
      <c r="E148" s="28" t="s">
        <v>322</v>
      </c>
      <c r="F148" s="28" t="s">
        <v>113</v>
      </c>
      <c r="G148" s="29">
        <v>543</v>
      </c>
      <c r="H148" s="29">
        <v>530</v>
      </c>
      <c r="I148" s="38">
        <f t="shared" si="2"/>
        <v>97.605893186003684</v>
      </c>
    </row>
    <row r="149" spans="1:9" ht="39.75" customHeight="1" x14ac:dyDescent="0.25">
      <c r="A149" s="27" t="s">
        <v>88</v>
      </c>
      <c r="B149" s="28" t="s">
        <v>44</v>
      </c>
      <c r="C149" s="28" t="s">
        <v>9</v>
      </c>
      <c r="D149" s="28" t="s">
        <v>10</v>
      </c>
      <c r="E149" s="28" t="s">
        <v>89</v>
      </c>
      <c r="F149" s="28"/>
      <c r="G149" s="37">
        <f>G150+G151</f>
        <v>6029.8189999999995</v>
      </c>
      <c r="H149" s="37">
        <f>H150+H151</f>
        <v>6029.8189999999995</v>
      </c>
      <c r="I149" s="38">
        <f t="shared" si="2"/>
        <v>100</v>
      </c>
    </row>
    <row r="150" spans="1:9" ht="24" customHeight="1" x14ac:dyDescent="0.25">
      <c r="A150" s="27" t="s">
        <v>12</v>
      </c>
      <c r="B150" s="28" t="s">
        <v>44</v>
      </c>
      <c r="C150" s="28" t="s">
        <v>9</v>
      </c>
      <c r="D150" s="28" t="s">
        <v>10</v>
      </c>
      <c r="E150" s="28" t="s">
        <v>89</v>
      </c>
      <c r="F150" s="28" t="s">
        <v>83</v>
      </c>
      <c r="G150" s="29">
        <v>4931.71</v>
      </c>
      <c r="H150" s="29">
        <v>4931.71</v>
      </c>
      <c r="I150" s="30">
        <f t="shared" si="2"/>
        <v>100</v>
      </c>
    </row>
    <row r="151" spans="1:9" ht="75" customHeight="1" x14ac:dyDescent="0.25">
      <c r="A151" s="27" t="s">
        <v>85</v>
      </c>
      <c r="B151" s="28" t="s">
        <v>44</v>
      </c>
      <c r="C151" s="28" t="s">
        <v>9</v>
      </c>
      <c r="D151" s="28" t="s">
        <v>10</v>
      </c>
      <c r="E151" s="28" t="s">
        <v>89</v>
      </c>
      <c r="F151" s="28" t="s">
        <v>86</v>
      </c>
      <c r="G151" s="29">
        <v>1098.1089999999999</v>
      </c>
      <c r="H151" s="29">
        <v>1098.1089999999999</v>
      </c>
      <c r="I151" s="30">
        <f t="shared" si="2"/>
        <v>100</v>
      </c>
    </row>
    <row r="152" spans="1:9" ht="75" x14ac:dyDescent="0.25">
      <c r="A152" s="31" t="s">
        <v>90</v>
      </c>
      <c r="B152" s="32" t="s">
        <v>44</v>
      </c>
      <c r="C152" s="32" t="s">
        <v>49</v>
      </c>
      <c r="D152" s="32" t="s">
        <v>91</v>
      </c>
      <c r="E152" s="32"/>
      <c r="F152" s="32"/>
      <c r="G152" s="33">
        <f>G153+G155</f>
        <v>240.89999999999998</v>
      </c>
      <c r="H152" s="33">
        <f>H153+H155</f>
        <v>240.89999999999998</v>
      </c>
      <c r="I152" s="34">
        <f t="shared" si="2"/>
        <v>100</v>
      </c>
    </row>
    <row r="153" spans="1:9" ht="75" x14ac:dyDescent="0.25">
      <c r="A153" s="27" t="s">
        <v>92</v>
      </c>
      <c r="B153" s="28" t="s">
        <v>44</v>
      </c>
      <c r="C153" s="28" t="s">
        <v>49</v>
      </c>
      <c r="D153" s="28" t="s">
        <v>91</v>
      </c>
      <c r="E153" s="28" t="s">
        <v>93</v>
      </c>
      <c r="F153" s="28"/>
      <c r="G153" s="29">
        <v>207.35</v>
      </c>
      <c r="H153" s="29">
        <v>207.35</v>
      </c>
      <c r="I153" s="30">
        <f t="shared" si="2"/>
        <v>100</v>
      </c>
    </row>
    <row r="154" spans="1:9" ht="37.5" x14ac:dyDescent="0.25">
      <c r="A154" s="27" t="s">
        <v>20</v>
      </c>
      <c r="B154" s="28" t="s">
        <v>44</v>
      </c>
      <c r="C154" s="28" t="s">
        <v>49</v>
      </c>
      <c r="D154" s="28" t="s">
        <v>91</v>
      </c>
      <c r="E154" s="28" t="s">
        <v>93</v>
      </c>
      <c r="F154" s="28" t="s">
        <v>21</v>
      </c>
      <c r="G154" s="29">
        <v>207.35</v>
      </c>
      <c r="H154" s="29">
        <v>207.35</v>
      </c>
      <c r="I154" s="30">
        <f t="shared" si="2"/>
        <v>100</v>
      </c>
    </row>
    <row r="155" spans="1:9" ht="75" x14ac:dyDescent="0.25">
      <c r="A155" s="27" t="s">
        <v>94</v>
      </c>
      <c r="B155" s="28" t="s">
        <v>44</v>
      </c>
      <c r="C155" s="28" t="s">
        <v>49</v>
      </c>
      <c r="D155" s="28" t="s">
        <v>91</v>
      </c>
      <c r="E155" s="28" t="s">
        <v>95</v>
      </c>
      <c r="F155" s="28"/>
      <c r="G155" s="29">
        <v>33.549999999999997</v>
      </c>
      <c r="H155" s="29">
        <v>33.549999999999997</v>
      </c>
      <c r="I155" s="30">
        <f t="shared" si="2"/>
        <v>100</v>
      </c>
    </row>
    <row r="156" spans="1:9" ht="37.5" x14ac:dyDescent="0.25">
      <c r="A156" s="27" t="s">
        <v>20</v>
      </c>
      <c r="B156" s="28" t="s">
        <v>44</v>
      </c>
      <c r="C156" s="28" t="s">
        <v>49</v>
      </c>
      <c r="D156" s="28" t="s">
        <v>91</v>
      </c>
      <c r="E156" s="28" t="s">
        <v>95</v>
      </c>
      <c r="F156" s="28" t="s">
        <v>21</v>
      </c>
      <c r="G156" s="29">
        <v>33.549999999999997</v>
      </c>
      <c r="H156" s="29">
        <v>33.549999999999997</v>
      </c>
      <c r="I156" s="30">
        <f t="shared" si="2"/>
        <v>100</v>
      </c>
    </row>
    <row r="157" spans="1:9" ht="24.75" customHeight="1" x14ac:dyDescent="0.25">
      <c r="A157" s="31" t="s">
        <v>96</v>
      </c>
      <c r="B157" s="32" t="s">
        <v>44</v>
      </c>
      <c r="C157" s="32" t="s">
        <v>38</v>
      </c>
      <c r="D157" s="32" t="s">
        <v>42</v>
      </c>
      <c r="E157" s="32"/>
      <c r="F157" s="32"/>
      <c r="G157" s="33">
        <f>G158+G160+G163+G167+G170+G172+G175+G177+G179</f>
        <v>1285.3340000000001</v>
      </c>
      <c r="H157" s="33">
        <f>H158+H160+H163+H167+H170+H172+H175+H177+H179</f>
        <v>1285.3340000000001</v>
      </c>
      <c r="I157" s="34">
        <f t="shared" si="2"/>
        <v>100</v>
      </c>
    </row>
    <row r="158" spans="1:9" ht="94.5" customHeight="1" x14ac:dyDescent="0.25">
      <c r="A158" s="27" t="s">
        <v>97</v>
      </c>
      <c r="B158" s="28" t="s">
        <v>44</v>
      </c>
      <c r="C158" s="28" t="s">
        <v>38</v>
      </c>
      <c r="D158" s="28" t="s">
        <v>42</v>
      </c>
      <c r="E158" s="28" t="s">
        <v>98</v>
      </c>
      <c r="F158" s="28"/>
      <c r="G158" s="29">
        <v>554.4</v>
      </c>
      <c r="H158" s="29">
        <v>554.4</v>
      </c>
      <c r="I158" s="30">
        <f t="shared" si="2"/>
        <v>100</v>
      </c>
    </row>
    <row r="159" spans="1:9" ht="112.5" customHeight="1" x14ac:dyDescent="0.25">
      <c r="A159" s="27" t="s">
        <v>99</v>
      </c>
      <c r="B159" s="28" t="s">
        <v>44</v>
      </c>
      <c r="C159" s="28" t="s">
        <v>38</v>
      </c>
      <c r="D159" s="28" t="s">
        <v>42</v>
      </c>
      <c r="E159" s="28" t="s">
        <v>98</v>
      </c>
      <c r="F159" s="28" t="s">
        <v>100</v>
      </c>
      <c r="G159" s="29">
        <v>554.4</v>
      </c>
      <c r="H159" s="29">
        <v>554.4</v>
      </c>
      <c r="I159" s="30">
        <f t="shared" si="2"/>
        <v>100</v>
      </c>
    </row>
    <row r="160" spans="1:9" ht="77.25" customHeight="1" x14ac:dyDescent="0.25">
      <c r="A160" s="27" t="s">
        <v>101</v>
      </c>
      <c r="B160" s="28" t="s">
        <v>44</v>
      </c>
      <c r="C160" s="28" t="s">
        <v>38</v>
      </c>
      <c r="D160" s="28" t="s">
        <v>42</v>
      </c>
      <c r="E160" s="28" t="s">
        <v>102</v>
      </c>
      <c r="F160" s="28"/>
      <c r="G160" s="29">
        <f>G161+G162</f>
        <v>1.7999999999999998</v>
      </c>
      <c r="H160" s="29">
        <v>1.8</v>
      </c>
      <c r="I160" s="30">
        <f t="shared" si="2"/>
        <v>100.00000000000003</v>
      </c>
    </row>
    <row r="161" spans="1:9" ht="27" customHeight="1" x14ac:dyDescent="0.25">
      <c r="A161" s="27" t="s">
        <v>12</v>
      </c>
      <c r="B161" s="28" t="s">
        <v>44</v>
      </c>
      <c r="C161" s="28" t="s">
        <v>38</v>
      </c>
      <c r="D161" s="28" t="s">
        <v>42</v>
      </c>
      <c r="E161" s="28" t="s">
        <v>102</v>
      </c>
      <c r="F161" s="28" t="s">
        <v>13</v>
      </c>
      <c r="G161" s="29">
        <v>1.38</v>
      </c>
      <c r="H161" s="29">
        <v>1.38</v>
      </c>
      <c r="I161" s="30">
        <f t="shared" si="2"/>
        <v>100</v>
      </c>
    </row>
    <row r="162" spans="1:9" ht="93.75" customHeight="1" x14ac:dyDescent="0.25">
      <c r="A162" s="27" t="s">
        <v>14</v>
      </c>
      <c r="B162" s="28" t="s">
        <v>44</v>
      </c>
      <c r="C162" s="28" t="s">
        <v>38</v>
      </c>
      <c r="D162" s="28" t="s">
        <v>42</v>
      </c>
      <c r="E162" s="28" t="s">
        <v>102</v>
      </c>
      <c r="F162" s="28" t="s">
        <v>15</v>
      </c>
      <c r="G162" s="29">
        <v>0.42</v>
      </c>
      <c r="H162" s="29">
        <v>0.42</v>
      </c>
      <c r="I162" s="30">
        <f t="shared" si="2"/>
        <v>100</v>
      </c>
    </row>
    <row r="163" spans="1:9" ht="56.25" x14ac:dyDescent="0.25">
      <c r="A163" s="27" t="s">
        <v>103</v>
      </c>
      <c r="B163" s="28" t="s">
        <v>44</v>
      </c>
      <c r="C163" s="28" t="s">
        <v>38</v>
      </c>
      <c r="D163" s="28" t="s">
        <v>42</v>
      </c>
      <c r="E163" s="28" t="s">
        <v>104</v>
      </c>
      <c r="F163" s="28"/>
      <c r="G163" s="29">
        <f>G164+G165</f>
        <v>135.80000000000001</v>
      </c>
      <c r="H163" s="29">
        <f>H164+H165</f>
        <v>135.80000000000001</v>
      </c>
      <c r="I163" s="30">
        <f t="shared" si="2"/>
        <v>100</v>
      </c>
    </row>
    <row r="164" spans="1:9" ht="37.5" x14ac:dyDescent="0.25">
      <c r="A164" s="27" t="s">
        <v>20</v>
      </c>
      <c r="B164" s="28" t="s">
        <v>44</v>
      </c>
      <c r="C164" s="28" t="s">
        <v>38</v>
      </c>
      <c r="D164" s="28" t="s">
        <v>42</v>
      </c>
      <c r="E164" s="28" t="s">
        <v>104</v>
      </c>
      <c r="F164" s="28" t="s">
        <v>21</v>
      </c>
      <c r="G164" s="29">
        <v>26.497</v>
      </c>
      <c r="H164" s="29">
        <v>26.497</v>
      </c>
      <c r="I164" s="30">
        <f t="shared" si="2"/>
        <v>100</v>
      </c>
    </row>
    <row r="165" spans="1:9" ht="56.25" x14ac:dyDescent="0.25">
      <c r="A165" s="27" t="s">
        <v>103</v>
      </c>
      <c r="B165" s="28" t="s">
        <v>44</v>
      </c>
      <c r="C165" s="28" t="s">
        <v>38</v>
      </c>
      <c r="D165" s="28" t="s">
        <v>42</v>
      </c>
      <c r="E165" s="28" t="s">
        <v>104</v>
      </c>
      <c r="F165" s="28"/>
      <c r="G165" s="29">
        <v>109.303</v>
      </c>
      <c r="H165" s="29">
        <v>109.303</v>
      </c>
      <c r="I165" s="30">
        <f t="shared" si="2"/>
        <v>100</v>
      </c>
    </row>
    <row r="166" spans="1:9" ht="37.5" x14ac:dyDescent="0.25">
      <c r="A166" s="27" t="s">
        <v>213</v>
      </c>
      <c r="B166" s="28" t="s">
        <v>44</v>
      </c>
      <c r="C166" s="28" t="s">
        <v>38</v>
      </c>
      <c r="D166" s="28" t="s">
        <v>42</v>
      </c>
      <c r="E166" s="28" t="s">
        <v>104</v>
      </c>
      <c r="F166" s="28" t="s">
        <v>214</v>
      </c>
      <c r="G166" s="29">
        <v>109.303</v>
      </c>
      <c r="H166" s="29">
        <v>109.303</v>
      </c>
      <c r="I166" s="30">
        <v>100</v>
      </c>
    </row>
    <row r="167" spans="1:9" ht="37.5" x14ac:dyDescent="0.25">
      <c r="A167" s="27" t="s">
        <v>105</v>
      </c>
      <c r="B167" s="28" t="s">
        <v>44</v>
      </c>
      <c r="C167" s="28" t="s">
        <v>38</v>
      </c>
      <c r="D167" s="28" t="s">
        <v>42</v>
      </c>
      <c r="E167" s="28" t="s">
        <v>106</v>
      </c>
      <c r="F167" s="28"/>
      <c r="G167" s="29">
        <f>G168+G169</f>
        <v>4.7389999999999999</v>
      </c>
      <c r="H167" s="29">
        <v>4.7389999999999999</v>
      </c>
      <c r="I167" s="30">
        <f t="shared" si="2"/>
        <v>100</v>
      </c>
    </row>
    <row r="168" spans="1:9" ht="18.75" x14ac:dyDescent="0.25">
      <c r="A168" s="27" t="s">
        <v>12</v>
      </c>
      <c r="B168" s="28" t="s">
        <v>44</v>
      </c>
      <c r="C168" s="28" t="s">
        <v>38</v>
      </c>
      <c r="D168" s="28" t="s">
        <v>42</v>
      </c>
      <c r="E168" s="28" t="s">
        <v>106</v>
      </c>
      <c r="F168" s="28" t="s">
        <v>13</v>
      </c>
      <c r="G168" s="29">
        <v>3.64</v>
      </c>
      <c r="H168" s="29">
        <v>3.64</v>
      </c>
      <c r="I168" s="30">
        <f t="shared" si="2"/>
        <v>100</v>
      </c>
    </row>
    <row r="169" spans="1:9" ht="96" customHeight="1" x14ac:dyDescent="0.25">
      <c r="A169" s="27" t="s">
        <v>14</v>
      </c>
      <c r="B169" s="28" t="s">
        <v>44</v>
      </c>
      <c r="C169" s="28" t="s">
        <v>38</v>
      </c>
      <c r="D169" s="28" t="s">
        <v>42</v>
      </c>
      <c r="E169" s="28" t="s">
        <v>106</v>
      </c>
      <c r="F169" s="28" t="s">
        <v>15</v>
      </c>
      <c r="G169" s="29">
        <v>1.099</v>
      </c>
      <c r="H169" s="29">
        <v>3.5670000000000002</v>
      </c>
      <c r="I169" s="30">
        <f t="shared" si="2"/>
        <v>324.56778889899908</v>
      </c>
    </row>
    <row r="170" spans="1:9" ht="39.75" customHeight="1" x14ac:dyDescent="0.25">
      <c r="A170" s="27" t="s">
        <v>105</v>
      </c>
      <c r="B170" s="28" t="s">
        <v>44</v>
      </c>
      <c r="C170" s="28" t="s">
        <v>38</v>
      </c>
      <c r="D170" s="28" t="s">
        <v>42</v>
      </c>
      <c r="E170" s="28" t="s">
        <v>107</v>
      </c>
      <c r="F170" s="28"/>
      <c r="G170" s="29">
        <v>315.95299999999997</v>
      </c>
      <c r="H170" s="29">
        <v>315.95299999999997</v>
      </c>
      <c r="I170" s="30">
        <f t="shared" si="2"/>
        <v>100</v>
      </c>
    </row>
    <row r="171" spans="1:9" ht="37.5" x14ac:dyDescent="0.25">
      <c r="A171" s="27" t="s">
        <v>20</v>
      </c>
      <c r="B171" s="28" t="s">
        <v>44</v>
      </c>
      <c r="C171" s="28" t="s">
        <v>38</v>
      </c>
      <c r="D171" s="28" t="s">
        <v>42</v>
      </c>
      <c r="E171" s="28" t="s">
        <v>107</v>
      </c>
      <c r="F171" s="28" t="s">
        <v>21</v>
      </c>
      <c r="G171" s="29">
        <v>315.95299999999997</v>
      </c>
      <c r="H171" s="29">
        <v>315.95299999999997</v>
      </c>
      <c r="I171" s="30">
        <f t="shared" si="2"/>
        <v>100</v>
      </c>
    </row>
    <row r="172" spans="1:9" ht="56.25" x14ac:dyDescent="0.25">
      <c r="A172" s="27" t="s">
        <v>108</v>
      </c>
      <c r="B172" s="28" t="s">
        <v>44</v>
      </c>
      <c r="C172" s="28" t="s">
        <v>38</v>
      </c>
      <c r="D172" s="28" t="s">
        <v>42</v>
      </c>
      <c r="E172" s="28" t="s">
        <v>109</v>
      </c>
      <c r="F172" s="28"/>
      <c r="G172" s="29">
        <f>G173+G174</f>
        <v>20.399999999999999</v>
      </c>
      <c r="H172" s="29">
        <f>H173+H174</f>
        <v>20.399999999999999</v>
      </c>
      <c r="I172" s="30">
        <f t="shared" si="2"/>
        <v>100</v>
      </c>
    </row>
    <row r="173" spans="1:9" ht="24.75" customHeight="1" x14ac:dyDescent="0.25">
      <c r="A173" s="27" t="s">
        <v>12</v>
      </c>
      <c r="B173" s="28" t="s">
        <v>44</v>
      </c>
      <c r="C173" s="28" t="s">
        <v>38</v>
      </c>
      <c r="D173" s="28" t="s">
        <v>42</v>
      </c>
      <c r="E173" s="28" t="s">
        <v>109</v>
      </c>
      <c r="F173" s="28" t="s">
        <v>13</v>
      </c>
      <c r="G173" s="29">
        <v>15.669</v>
      </c>
      <c r="H173" s="29">
        <v>15.669</v>
      </c>
      <c r="I173" s="30">
        <f t="shared" si="2"/>
        <v>100</v>
      </c>
    </row>
    <row r="174" spans="1:9" ht="94.5" customHeight="1" x14ac:dyDescent="0.25">
      <c r="A174" s="27" t="s">
        <v>14</v>
      </c>
      <c r="B174" s="28" t="s">
        <v>44</v>
      </c>
      <c r="C174" s="28" t="s">
        <v>38</v>
      </c>
      <c r="D174" s="28" t="s">
        <v>42</v>
      </c>
      <c r="E174" s="28" t="s">
        <v>109</v>
      </c>
      <c r="F174" s="28" t="s">
        <v>15</v>
      </c>
      <c r="G174" s="29">
        <v>4.7309999999999999</v>
      </c>
      <c r="H174" s="29">
        <v>4.7309999999999999</v>
      </c>
      <c r="I174" s="30">
        <f t="shared" si="2"/>
        <v>100</v>
      </c>
    </row>
    <row r="175" spans="1:9" ht="37.5" x14ac:dyDescent="0.25">
      <c r="A175" s="27" t="s">
        <v>110</v>
      </c>
      <c r="B175" s="28" t="s">
        <v>44</v>
      </c>
      <c r="C175" s="28" t="s">
        <v>38</v>
      </c>
      <c r="D175" s="28" t="s">
        <v>42</v>
      </c>
      <c r="E175" s="28" t="s">
        <v>111</v>
      </c>
      <c r="F175" s="28"/>
      <c r="G175" s="29">
        <v>96</v>
      </c>
      <c r="H175" s="29">
        <v>96</v>
      </c>
      <c r="I175" s="30">
        <f t="shared" si="2"/>
        <v>100</v>
      </c>
    </row>
    <row r="176" spans="1:9" ht="18.75" x14ac:dyDescent="0.25">
      <c r="A176" s="27" t="s">
        <v>112</v>
      </c>
      <c r="B176" s="28" t="s">
        <v>44</v>
      </c>
      <c r="C176" s="28" t="s">
        <v>38</v>
      </c>
      <c r="D176" s="28" t="s">
        <v>42</v>
      </c>
      <c r="E176" s="28" t="s">
        <v>111</v>
      </c>
      <c r="F176" s="28" t="s">
        <v>113</v>
      </c>
      <c r="G176" s="29">
        <v>96</v>
      </c>
      <c r="H176" s="29">
        <v>96</v>
      </c>
      <c r="I176" s="30">
        <f t="shared" ref="I176:I225" si="3">H176/G176*100</f>
        <v>100</v>
      </c>
    </row>
    <row r="177" spans="1:9" ht="37.5" x14ac:dyDescent="0.25">
      <c r="A177" s="27" t="s">
        <v>114</v>
      </c>
      <c r="B177" s="28" t="s">
        <v>44</v>
      </c>
      <c r="C177" s="28" t="s">
        <v>38</v>
      </c>
      <c r="D177" s="28" t="s">
        <v>42</v>
      </c>
      <c r="E177" s="28" t="s">
        <v>115</v>
      </c>
      <c r="F177" s="28"/>
      <c r="G177" s="29">
        <v>150</v>
      </c>
      <c r="H177" s="29">
        <v>150</v>
      </c>
      <c r="I177" s="30">
        <f t="shared" si="3"/>
        <v>100</v>
      </c>
    </row>
    <row r="178" spans="1:9" ht="37.5" x14ac:dyDescent="0.25">
      <c r="A178" s="27" t="s">
        <v>20</v>
      </c>
      <c r="B178" s="28" t="s">
        <v>44</v>
      </c>
      <c r="C178" s="28" t="s">
        <v>38</v>
      </c>
      <c r="D178" s="28" t="s">
        <v>42</v>
      </c>
      <c r="E178" s="28" t="s">
        <v>115</v>
      </c>
      <c r="F178" s="28" t="s">
        <v>21</v>
      </c>
      <c r="G178" s="29">
        <v>150</v>
      </c>
      <c r="H178" s="29">
        <v>150</v>
      </c>
      <c r="I178" s="30">
        <f t="shared" si="3"/>
        <v>100</v>
      </c>
    </row>
    <row r="179" spans="1:9" ht="56.25" x14ac:dyDescent="0.25">
      <c r="A179" s="27" t="s">
        <v>116</v>
      </c>
      <c r="B179" s="28" t="s">
        <v>44</v>
      </c>
      <c r="C179" s="28" t="s">
        <v>38</v>
      </c>
      <c r="D179" s="28" t="s">
        <v>42</v>
      </c>
      <c r="E179" s="28" t="s">
        <v>117</v>
      </c>
      <c r="F179" s="28"/>
      <c r="G179" s="29">
        <v>6.242</v>
      </c>
      <c r="H179" s="29">
        <v>6.242</v>
      </c>
      <c r="I179" s="30">
        <f t="shared" si="3"/>
        <v>100</v>
      </c>
    </row>
    <row r="180" spans="1:9" ht="37.5" x14ac:dyDescent="0.25">
      <c r="A180" s="27" t="s">
        <v>20</v>
      </c>
      <c r="B180" s="28" t="s">
        <v>44</v>
      </c>
      <c r="C180" s="28" t="s">
        <v>38</v>
      </c>
      <c r="D180" s="28" t="s">
        <v>42</v>
      </c>
      <c r="E180" s="28" t="s">
        <v>117</v>
      </c>
      <c r="F180" s="28" t="s">
        <v>21</v>
      </c>
      <c r="G180" s="29">
        <v>6.242</v>
      </c>
      <c r="H180" s="29">
        <v>6.242</v>
      </c>
      <c r="I180" s="30">
        <f t="shared" si="3"/>
        <v>100</v>
      </c>
    </row>
    <row r="181" spans="1:9" ht="18.75" x14ac:dyDescent="0.25">
      <c r="A181" s="31" t="s">
        <v>324</v>
      </c>
      <c r="B181" s="32" t="s">
        <v>44</v>
      </c>
      <c r="C181" s="32" t="s">
        <v>38</v>
      </c>
      <c r="D181" s="32" t="s">
        <v>281</v>
      </c>
      <c r="E181" s="32"/>
      <c r="F181" s="32"/>
      <c r="G181" s="41">
        <v>1694.1379999999999</v>
      </c>
      <c r="H181" s="41">
        <v>1694.1379999999999</v>
      </c>
      <c r="I181" s="42">
        <v>100</v>
      </c>
    </row>
    <row r="182" spans="1:9" ht="71.25" customHeight="1" x14ac:dyDescent="0.25">
      <c r="A182" s="27" t="s">
        <v>326</v>
      </c>
      <c r="B182" s="28" t="s">
        <v>44</v>
      </c>
      <c r="C182" s="28" t="s">
        <v>38</v>
      </c>
      <c r="D182" s="28" t="s">
        <v>281</v>
      </c>
      <c r="E182" s="28" t="s">
        <v>325</v>
      </c>
      <c r="F182" s="28"/>
      <c r="G182" s="29">
        <v>1694.1379999999999</v>
      </c>
      <c r="H182" s="29">
        <v>1694.1379999999999</v>
      </c>
      <c r="I182" s="30">
        <v>100</v>
      </c>
    </row>
    <row r="183" spans="1:9" ht="37.5" x14ac:dyDescent="0.25">
      <c r="A183" s="27" t="s">
        <v>20</v>
      </c>
      <c r="B183" s="28" t="s">
        <v>44</v>
      </c>
      <c r="C183" s="28" t="s">
        <v>38</v>
      </c>
      <c r="D183" s="28" t="s">
        <v>281</v>
      </c>
      <c r="E183" s="28" t="s">
        <v>325</v>
      </c>
      <c r="F183" s="28" t="s">
        <v>21</v>
      </c>
      <c r="G183" s="29">
        <v>1694.1379999999999</v>
      </c>
      <c r="H183" s="29">
        <v>1694.1379999999999</v>
      </c>
      <c r="I183" s="30">
        <v>100</v>
      </c>
    </row>
    <row r="184" spans="1:9" ht="19.5" x14ac:dyDescent="0.25">
      <c r="A184" s="31" t="s">
        <v>118</v>
      </c>
      <c r="B184" s="32" t="s">
        <v>44</v>
      </c>
      <c r="C184" s="32" t="s">
        <v>38</v>
      </c>
      <c r="D184" s="32" t="s">
        <v>91</v>
      </c>
      <c r="E184" s="32"/>
      <c r="F184" s="32"/>
      <c r="G184" s="33">
        <f>G185+G187+G190+G192+G196+G198+G202</f>
        <v>166897.69500000001</v>
      </c>
      <c r="H184" s="33">
        <f>H185+H187+H190+H192+H196+H198+H202</f>
        <v>118686.77099999999</v>
      </c>
      <c r="I184" s="34">
        <f t="shared" si="3"/>
        <v>71.113487217423824</v>
      </c>
    </row>
    <row r="185" spans="1:9" ht="60" customHeight="1" x14ac:dyDescent="0.25">
      <c r="A185" s="27" t="s">
        <v>119</v>
      </c>
      <c r="B185" s="28" t="s">
        <v>44</v>
      </c>
      <c r="C185" s="28" t="s">
        <v>38</v>
      </c>
      <c r="D185" s="28" t="s">
        <v>91</v>
      </c>
      <c r="E185" s="28" t="s">
        <v>120</v>
      </c>
      <c r="F185" s="28"/>
      <c r="G185" s="29">
        <v>5250</v>
      </c>
      <c r="H185" s="29">
        <v>5250</v>
      </c>
      <c r="I185" s="30">
        <f t="shared" si="3"/>
        <v>100</v>
      </c>
    </row>
    <row r="186" spans="1:9" ht="95.25" customHeight="1" x14ac:dyDescent="0.25">
      <c r="A186" s="27" t="s">
        <v>206</v>
      </c>
      <c r="B186" s="28" t="s">
        <v>44</v>
      </c>
      <c r="C186" s="28" t="s">
        <v>38</v>
      </c>
      <c r="D186" s="28" t="s">
        <v>91</v>
      </c>
      <c r="E186" s="28" t="s">
        <v>120</v>
      </c>
      <c r="F186" s="28" t="s">
        <v>207</v>
      </c>
      <c r="G186" s="29">
        <v>5250</v>
      </c>
      <c r="H186" s="29">
        <v>5250</v>
      </c>
      <c r="I186" s="30">
        <f t="shared" si="3"/>
        <v>100</v>
      </c>
    </row>
    <row r="187" spans="1:9" ht="98.25" customHeight="1" x14ac:dyDescent="0.25">
      <c r="A187" s="27" t="s">
        <v>406</v>
      </c>
      <c r="B187" s="28" t="s">
        <v>44</v>
      </c>
      <c r="C187" s="28" t="s">
        <v>38</v>
      </c>
      <c r="D187" s="28" t="s">
        <v>91</v>
      </c>
      <c r="E187" s="28" t="s">
        <v>405</v>
      </c>
      <c r="F187" s="28"/>
      <c r="G187" s="29">
        <f>G188+G189</f>
        <v>3130.0569999999998</v>
      </c>
      <c r="H187" s="29">
        <f>H188+H189</f>
        <v>3130.0569999999998</v>
      </c>
      <c r="I187" s="30">
        <v>100</v>
      </c>
    </row>
    <row r="188" spans="1:9" ht="62.25" customHeight="1" x14ac:dyDescent="0.25">
      <c r="A188" s="27" t="s">
        <v>401</v>
      </c>
      <c r="B188" s="28" t="s">
        <v>44</v>
      </c>
      <c r="C188" s="28" t="s">
        <v>38</v>
      </c>
      <c r="D188" s="28" t="s">
        <v>91</v>
      </c>
      <c r="E188" s="28" t="s">
        <v>405</v>
      </c>
      <c r="F188" s="28" t="s">
        <v>122</v>
      </c>
      <c r="G188" s="29">
        <v>2892.0569999999998</v>
      </c>
      <c r="H188" s="29">
        <v>2892.0569999999998</v>
      </c>
      <c r="I188" s="30">
        <v>100</v>
      </c>
    </row>
    <row r="189" spans="1:9" ht="56.25" x14ac:dyDescent="0.25">
      <c r="A189" s="27" t="s">
        <v>315</v>
      </c>
      <c r="B189" s="28" t="s">
        <v>44</v>
      </c>
      <c r="C189" s="28" t="s">
        <v>38</v>
      </c>
      <c r="D189" s="28" t="s">
        <v>91</v>
      </c>
      <c r="E189" s="28" t="s">
        <v>405</v>
      </c>
      <c r="F189" s="28" t="s">
        <v>139</v>
      </c>
      <c r="G189" s="29">
        <v>238</v>
      </c>
      <c r="H189" s="29">
        <v>238</v>
      </c>
      <c r="I189" s="30">
        <v>100</v>
      </c>
    </row>
    <row r="190" spans="1:9" ht="63.75" customHeight="1" x14ac:dyDescent="0.25">
      <c r="A190" s="27" t="s">
        <v>357</v>
      </c>
      <c r="B190" s="28" t="s">
        <v>44</v>
      </c>
      <c r="C190" s="28" t="s">
        <v>38</v>
      </c>
      <c r="D190" s="28" t="s">
        <v>91</v>
      </c>
      <c r="E190" s="28" t="s">
        <v>123</v>
      </c>
      <c r="F190" s="28"/>
      <c r="G190" s="29">
        <v>470.61200000000002</v>
      </c>
      <c r="H190" s="36">
        <v>470.61200000000002</v>
      </c>
      <c r="I190" s="30">
        <f t="shared" si="3"/>
        <v>100</v>
      </c>
    </row>
    <row r="191" spans="1:9" ht="37.5" x14ac:dyDescent="0.25">
      <c r="A191" s="27" t="s">
        <v>20</v>
      </c>
      <c r="B191" s="28" t="s">
        <v>44</v>
      </c>
      <c r="C191" s="28" t="s">
        <v>38</v>
      </c>
      <c r="D191" s="28" t="s">
        <v>91</v>
      </c>
      <c r="E191" s="28" t="s">
        <v>123</v>
      </c>
      <c r="F191" s="28" t="s">
        <v>21</v>
      </c>
      <c r="G191" s="29">
        <v>470.61200000000002</v>
      </c>
      <c r="H191" s="36">
        <v>470.61200000000002</v>
      </c>
      <c r="I191" s="30">
        <f t="shared" si="3"/>
        <v>100</v>
      </c>
    </row>
    <row r="192" spans="1:9" ht="82.5" customHeight="1" x14ac:dyDescent="0.25">
      <c r="A192" s="27" t="s">
        <v>407</v>
      </c>
      <c r="B192" s="28" t="s">
        <v>44</v>
      </c>
      <c r="C192" s="28" t="s">
        <v>38</v>
      </c>
      <c r="D192" s="28" t="s">
        <v>91</v>
      </c>
      <c r="E192" s="28" t="s">
        <v>123</v>
      </c>
      <c r="F192" s="28"/>
      <c r="G192" s="29">
        <f>G193+G194+G195</f>
        <v>112078.697</v>
      </c>
      <c r="H192" s="29">
        <f>H193+H194+H195</f>
        <v>65121.646999999997</v>
      </c>
      <c r="I192" s="30">
        <f t="shared" si="3"/>
        <v>58.103501149732317</v>
      </c>
    </row>
    <row r="193" spans="1:9" ht="56.25" x14ac:dyDescent="0.25">
      <c r="A193" s="27" t="s">
        <v>327</v>
      </c>
      <c r="B193" s="28" t="s">
        <v>44</v>
      </c>
      <c r="C193" s="28" t="s">
        <v>38</v>
      </c>
      <c r="D193" s="28" t="s">
        <v>91</v>
      </c>
      <c r="E193" s="28" t="s">
        <v>123</v>
      </c>
      <c r="F193" s="28" t="s">
        <v>87</v>
      </c>
      <c r="G193" s="29">
        <v>91701.395000000004</v>
      </c>
      <c r="H193" s="36">
        <v>51492.231</v>
      </c>
      <c r="I193" s="30">
        <f t="shared" si="3"/>
        <v>56.152069442345997</v>
      </c>
    </row>
    <row r="194" spans="1:9" ht="95.25" customHeight="1" x14ac:dyDescent="0.25">
      <c r="A194" s="27" t="s">
        <v>206</v>
      </c>
      <c r="B194" s="28" t="s">
        <v>44</v>
      </c>
      <c r="C194" s="28" t="s">
        <v>38</v>
      </c>
      <c r="D194" s="28" t="s">
        <v>91</v>
      </c>
      <c r="E194" s="28" t="s">
        <v>123</v>
      </c>
      <c r="F194" s="28" t="s">
        <v>207</v>
      </c>
      <c r="G194" s="29">
        <v>10737.505999999999</v>
      </c>
      <c r="H194" s="36">
        <v>10737.505999999999</v>
      </c>
      <c r="I194" s="30">
        <v>100</v>
      </c>
    </row>
    <row r="195" spans="1:9" ht="37.5" x14ac:dyDescent="0.25">
      <c r="A195" s="27" t="s">
        <v>213</v>
      </c>
      <c r="B195" s="28" t="s">
        <v>44</v>
      </c>
      <c r="C195" s="28" t="s">
        <v>38</v>
      </c>
      <c r="D195" s="28" t="s">
        <v>91</v>
      </c>
      <c r="E195" s="28" t="s">
        <v>123</v>
      </c>
      <c r="F195" s="28" t="s">
        <v>214</v>
      </c>
      <c r="G195" s="29">
        <v>9639.7960000000003</v>
      </c>
      <c r="H195" s="36">
        <v>2891.91</v>
      </c>
      <c r="I195" s="30">
        <f t="shared" si="3"/>
        <v>29.999701238490939</v>
      </c>
    </row>
    <row r="196" spans="1:9" ht="75" x14ac:dyDescent="0.25">
      <c r="A196" s="27" t="s">
        <v>326</v>
      </c>
      <c r="B196" s="28" t="s">
        <v>44</v>
      </c>
      <c r="C196" s="28" t="s">
        <v>38</v>
      </c>
      <c r="D196" s="28" t="s">
        <v>91</v>
      </c>
      <c r="E196" s="28" t="s">
        <v>328</v>
      </c>
      <c r="F196" s="28"/>
      <c r="G196" s="29">
        <v>9593.143</v>
      </c>
      <c r="H196" s="36">
        <v>9593.143</v>
      </c>
      <c r="I196" s="30">
        <f t="shared" si="3"/>
        <v>100</v>
      </c>
    </row>
    <row r="197" spans="1:9" ht="37.5" x14ac:dyDescent="0.25">
      <c r="A197" s="27" t="s">
        <v>20</v>
      </c>
      <c r="B197" s="28" t="s">
        <v>44</v>
      </c>
      <c r="C197" s="28" t="s">
        <v>38</v>
      </c>
      <c r="D197" s="28" t="s">
        <v>91</v>
      </c>
      <c r="E197" s="28" t="s">
        <v>328</v>
      </c>
      <c r="F197" s="28" t="s">
        <v>21</v>
      </c>
      <c r="G197" s="29">
        <v>9593.143</v>
      </c>
      <c r="H197" s="36">
        <v>9593.143</v>
      </c>
      <c r="I197" s="30">
        <f t="shared" si="3"/>
        <v>100</v>
      </c>
    </row>
    <row r="198" spans="1:9" ht="39.75" customHeight="1" x14ac:dyDescent="0.25">
      <c r="A198" s="27" t="s">
        <v>124</v>
      </c>
      <c r="B198" s="28" t="s">
        <v>44</v>
      </c>
      <c r="C198" s="28" t="s">
        <v>38</v>
      </c>
      <c r="D198" s="28" t="s">
        <v>91</v>
      </c>
      <c r="E198" s="28" t="s">
        <v>125</v>
      </c>
      <c r="F198" s="28"/>
      <c r="G198" s="29">
        <f>G199+G200+G201</f>
        <v>17968.306</v>
      </c>
      <c r="H198" s="29">
        <f>H199+H200+H201</f>
        <v>16714.432000000001</v>
      </c>
      <c r="I198" s="30">
        <f t="shared" si="3"/>
        <v>93.021746179077752</v>
      </c>
    </row>
    <row r="199" spans="1:9" ht="60" customHeight="1" x14ac:dyDescent="0.25">
      <c r="A199" s="27" t="s">
        <v>121</v>
      </c>
      <c r="B199" s="28" t="s">
        <v>44</v>
      </c>
      <c r="C199" s="28" t="s">
        <v>38</v>
      </c>
      <c r="D199" s="28" t="s">
        <v>91</v>
      </c>
      <c r="E199" s="28" t="s">
        <v>125</v>
      </c>
      <c r="F199" s="28" t="s">
        <v>122</v>
      </c>
      <c r="G199" s="29">
        <v>2943.848</v>
      </c>
      <c r="H199" s="36">
        <v>2943.848</v>
      </c>
      <c r="I199" s="30">
        <f t="shared" si="3"/>
        <v>100</v>
      </c>
    </row>
    <row r="200" spans="1:9" ht="37.5" x14ac:dyDescent="0.25">
      <c r="A200" s="27" t="s">
        <v>20</v>
      </c>
      <c r="B200" s="28" t="s">
        <v>44</v>
      </c>
      <c r="C200" s="28" t="s">
        <v>38</v>
      </c>
      <c r="D200" s="28" t="s">
        <v>91</v>
      </c>
      <c r="E200" s="28" t="s">
        <v>125</v>
      </c>
      <c r="F200" s="28" t="s">
        <v>21</v>
      </c>
      <c r="G200" s="29">
        <v>6940.2560000000003</v>
      </c>
      <c r="H200" s="36">
        <v>5686.3819999999996</v>
      </c>
      <c r="I200" s="30">
        <f t="shared" si="3"/>
        <v>81.933317733524518</v>
      </c>
    </row>
    <row r="201" spans="1:9" ht="96" customHeight="1" x14ac:dyDescent="0.25">
      <c r="A201" s="27" t="s">
        <v>206</v>
      </c>
      <c r="B201" s="28" t="s">
        <v>44</v>
      </c>
      <c r="C201" s="28" t="s">
        <v>38</v>
      </c>
      <c r="D201" s="28" t="s">
        <v>91</v>
      </c>
      <c r="E201" s="28" t="s">
        <v>125</v>
      </c>
      <c r="F201" s="28" t="s">
        <v>207</v>
      </c>
      <c r="G201" s="29">
        <v>8084.2020000000002</v>
      </c>
      <c r="H201" s="36">
        <v>8084.2020000000002</v>
      </c>
      <c r="I201" s="30">
        <f t="shared" si="3"/>
        <v>100</v>
      </c>
    </row>
    <row r="202" spans="1:9" ht="112.5" x14ac:dyDescent="0.25">
      <c r="A202" s="27" t="s">
        <v>409</v>
      </c>
      <c r="B202" s="28" t="s">
        <v>44</v>
      </c>
      <c r="C202" s="28" t="s">
        <v>38</v>
      </c>
      <c r="D202" s="28" t="s">
        <v>91</v>
      </c>
      <c r="E202" s="28" t="s">
        <v>408</v>
      </c>
      <c r="F202" s="28"/>
      <c r="G202" s="29">
        <v>18406.88</v>
      </c>
      <c r="H202" s="36">
        <v>18406.88</v>
      </c>
      <c r="I202" s="30">
        <v>100</v>
      </c>
    </row>
    <row r="203" spans="1:9" ht="37.5" x14ac:dyDescent="0.25">
      <c r="A203" s="27" t="s">
        <v>213</v>
      </c>
      <c r="B203" s="28" t="s">
        <v>44</v>
      </c>
      <c r="C203" s="28" t="s">
        <v>38</v>
      </c>
      <c r="D203" s="28" t="s">
        <v>91</v>
      </c>
      <c r="E203" s="28" t="s">
        <v>408</v>
      </c>
      <c r="F203" s="28" t="s">
        <v>214</v>
      </c>
      <c r="G203" s="29">
        <v>18406.88</v>
      </c>
      <c r="H203" s="36">
        <v>18406.88</v>
      </c>
      <c r="I203" s="30">
        <v>100</v>
      </c>
    </row>
    <row r="204" spans="1:9" ht="37.5" x14ac:dyDescent="0.25">
      <c r="A204" s="31" t="s">
        <v>37</v>
      </c>
      <c r="B204" s="32" t="s">
        <v>44</v>
      </c>
      <c r="C204" s="32" t="s">
        <v>38</v>
      </c>
      <c r="D204" s="32" t="s">
        <v>39</v>
      </c>
      <c r="E204" s="32"/>
      <c r="F204" s="32"/>
      <c r="G204" s="33">
        <f>G205++G207+G209+G211+G213+G215</f>
        <v>1041.002</v>
      </c>
      <c r="H204" s="33">
        <f>H205++H207+H209+H211+H213+H215</f>
        <v>1034.502</v>
      </c>
      <c r="I204" s="34">
        <f t="shared" si="3"/>
        <v>99.375601583858625</v>
      </c>
    </row>
    <row r="205" spans="1:9" ht="75" x14ac:dyDescent="0.25">
      <c r="A205" s="27" t="s">
        <v>126</v>
      </c>
      <c r="B205" s="28" t="s">
        <v>44</v>
      </c>
      <c r="C205" s="28" t="s">
        <v>38</v>
      </c>
      <c r="D205" s="28" t="s">
        <v>39</v>
      </c>
      <c r="E205" s="28" t="s">
        <v>329</v>
      </c>
      <c r="F205" s="28"/>
      <c r="G205" s="29">
        <v>3.0019999999999998</v>
      </c>
      <c r="H205" s="29">
        <v>3.0019999999999998</v>
      </c>
      <c r="I205" s="30">
        <f t="shared" si="3"/>
        <v>100</v>
      </c>
    </row>
    <row r="206" spans="1:9" ht="37.5" x14ac:dyDescent="0.25">
      <c r="A206" s="27" t="s">
        <v>20</v>
      </c>
      <c r="B206" s="28" t="s">
        <v>44</v>
      </c>
      <c r="C206" s="28" t="s">
        <v>38</v>
      </c>
      <c r="D206" s="28" t="s">
        <v>39</v>
      </c>
      <c r="E206" s="28" t="s">
        <v>329</v>
      </c>
      <c r="F206" s="28" t="s">
        <v>21</v>
      </c>
      <c r="G206" s="29">
        <v>3.0019999999999998</v>
      </c>
      <c r="H206" s="29">
        <v>3.0019999999999998</v>
      </c>
      <c r="I206" s="30">
        <f t="shared" si="3"/>
        <v>100</v>
      </c>
    </row>
    <row r="207" spans="1:9" ht="37.5" x14ac:dyDescent="0.25">
      <c r="A207" s="27" t="s">
        <v>410</v>
      </c>
      <c r="B207" s="28" t="s">
        <v>44</v>
      </c>
      <c r="C207" s="28" t="s">
        <v>38</v>
      </c>
      <c r="D207" s="28" t="s">
        <v>39</v>
      </c>
      <c r="E207" s="28" t="s">
        <v>383</v>
      </c>
      <c r="F207" s="28"/>
      <c r="G207" s="29">
        <v>20</v>
      </c>
      <c r="H207" s="29">
        <v>20</v>
      </c>
      <c r="I207" s="30">
        <v>100</v>
      </c>
    </row>
    <row r="208" spans="1:9" ht="37.5" x14ac:dyDescent="0.25">
      <c r="A208" s="27" t="s">
        <v>20</v>
      </c>
      <c r="B208" s="28" t="s">
        <v>44</v>
      </c>
      <c r="C208" s="28" t="s">
        <v>38</v>
      </c>
      <c r="D208" s="28" t="s">
        <v>39</v>
      </c>
      <c r="E208" s="28" t="s">
        <v>383</v>
      </c>
      <c r="F208" s="28" t="s">
        <v>21</v>
      </c>
      <c r="G208" s="29">
        <v>20</v>
      </c>
      <c r="H208" s="29">
        <v>20</v>
      </c>
      <c r="I208" s="30">
        <v>100</v>
      </c>
    </row>
    <row r="209" spans="1:9" ht="41.25" customHeight="1" x14ac:dyDescent="0.25">
      <c r="A209" s="27" t="s">
        <v>331</v>
      </c>
      <c r="B209" s="28" t="s">
        <v>44</v>
      </c>
      <c r="C209" s="28" t="s">
        <v>38</v>
      </c>
      <c r="D209" s="28" t="s">
        <v>39</v>
      </c>
      <c r="E209" s="28" t="s">
        <v>330</v>
      </c>
      <c r="F209" s="28"/>
      <c r="G209" s="29">
        <v>16</v>
      </c>
      <c r="H209" s="29">
        <v>16</v>
      </c>
      <c r="I209" s="30">
        <f t="shared" si="3"/>
        <v>100</v>
      </c>
    </row>
    <row r="210" spans="1:9" ht="37.5" x14ac:dyDescent="0.25">
      <c r="A210" s="27" t="s">
        <v>20</v>
      </c>
      <c r="B210" s="28" t="s">
        <v>44</v>
      </c>
      <c r="C210" s="28" t="s">
        <v>38</v>
      </c>
      <c r="D210" s="28" t="s">
        <v>39</v>
      </c>
      <c r="E210" s="28" t="s">
        <v>330</v>
      </c>
      <c r="F210" s="28" t="s">
        <v>21</v>
      </c>
      <c r="G210" s="29">
        <v>16</v>
      </c>
      <c r="H210" s="29">
        <v>16</v>
      </c>
      <c r="I210" s="30">
        <f t="shared" si="3"/>
        <v>100</v>
      </c>
    </row>
    <row r="211" spans="1:9" ht="57" customHeight="1" x14ac:dyDescent="0.25">
      <c r="A211" s="27" t="s">
        <v>127</v>
      </c>
      <c r="B211" s="28" t="s">
        <v>44</v>
      </c>
      <c r="C211" s="28" t="s">
        <v>38</v>
      </c>
      <c r="D211" s="28" t="s">
        <v>39</v>
      </c>
      <c r="E211" s="28" t="s">
        <v>128</v>
      </c>
      <c r="F211" s="28"/>
      <c r="G211" s="29">
        <v>926</v>
      </c>
      <c r="H211" s="29">
        <v>924</v>
      </c>
      <c r="I211" s="30">
        <f t="shared" si="3"/>
        <v>99.784017278617711</v>
      </c>
    </row>
    <row r="212" spans="1:9" ht="37.5" x14ac:dyDescent="0.25">
      <c r="A212" s="27" t="s">
        <v>20</v>
      </c>
      <c r="B212" s="28" t="s">
        <v>44</v>
      </c>
      <c r="C212" s="28" t="s">
        <v>38</v>
      </c>
      <c r="D212" s="28" t="s">
        <v>39</v>
      </c>
      <c r="E212" s="28" t="s">
        <v>128</v>
      </c>
      <c r="F212" s="28" t="s">
        <v>21</v>
      </c>
      <c r="G212" s="29">
        <v>926</v>
      </c>
      <c r="H212" s="29">
        <v>924</v>
      </c>
      <c r="I212" s="30">
        <f t="shared" si="3"/>
        <v>99.784017278617711</v>
      </c>
    </row>
    <row r="213" spans="1:9" ht="41.25" customHeight="1" x14ac:dyDescent="0.25">
      <c r="A213" s="27" t="s">
        <v>358</v>
      </c>
      <c r="B213" s="28" t="s">
        <v>44</v>
      </c>
      <c r="C213" s="28" t="s">
        <v>38</v>
      </c>
      <c r="D213" s="28" t="s">
        <v>39</v>
      </c>
      <c r="E213" s="28" t="s">
        <v>359</v>
      </c>
      <c r="F213" s="28"/>
      <c r="G213" s="29">
        <v>71.5</v>
      </c>
      <c r="H213" s="29">
        <v>71.5</v>
      </c>
      <c r="I213" s="30">
        <v>100</v>
      </c>
    </row>
    <row r="214" spans="1:9" ht="37.5" x14ac:dyDescent="0.25">
      <c r="A214" s="27" t="s">
        <v>20</v>
      </c>
      <c r="B214" s="28" t="s">
        <v>44</v>
      </c>
      <c r="C214" s="28" t="s">
        <v>38</v>
      </c>
      <c r="D214" s="28" t="s">
        <v>39</v>
      </c>
      <c r="E214" s="28" t="s">
        <v>359</v>
      </c>
      <c r="F214" s="28" t="s">
        <v>21</v>
      </c>
      <c r="G214" s="29">
        <v>71.5</v>
      </c>
      <c r="H214" s="29">
        <v>71.5</v>
      </c>
      <c r="I214" s="30">
        <v>100</v>
      </c>
    </row>
    <row r="215" spans="1:9" ht="114.75" customHeight="1" x14ac:dyDescent="0.25">
      <c r="A215" s="27" t="s">
        <v>129</v>
      </c>
      <c r="B215" s="28" t="s">
        <v>44</v>
      </c>
      <c r="C215" s="28" t="s">
        <v>38</v>
      </c>
      <c r="D215" s="28" t="s">
        <v>39</v>
      </c>
      <c r="E215" s="28" t="s">
        <v>130</v>
      </c>
      <c r="F215" s="28"/>
      <c r="G215" s="29">
        <f>G216+G217</f>
        <v>4.5</v>
      </c>
      <c r="H215" s="29">
        <v>0</v>
      </c>
      <c r="I215" s="30">
        <f t="shared" si="3"/>
        <v>0</v>
      </c>
    </row>
    <row r="216" spans="1:9" ht="26.25" customHeight="1" x14ac:dyDescent="0.25">
      <c r="A216" s="27" t="s">
        <v>12</v>
      </c>
      <c r="B216" s="28" t="s">
        <v>44</v>
      </c>
      <c r="C216" s="28" t="s">
        <v>38</v>
      </c>
      <c r="D216" s="28" t="s">
        <v>39</v>
      </c>
      <c r="E216" s="28" t="s">
        <v>130</v>
      </c>
      <c r="F216" s="28" t="s">
        <v>13</v>
      </c>
      <c r="G216" s="29">
        <v>3.4580000000000002</v>
      </c>
      <c r="H216" s="29">
        <v>0</v>
      </c>
      <c r="I216" s="30">
        <f t="shared" si="3"/>
        <v>0</v>
      </c>
    </row>
    <row r="217" spans="1:9" ht="90" customHeight="1" x14ac:dyDescent="0.25">
      <c r="A217" s="27" t="s">
        <v>14</v>
      </c>
      <c r="B217" s="28" t="s">
        <v>44</v>
      </c>
      <c r="C217" s="28" t="s">
        <v>38</v>
      </c>
      <c r="D217" s="28" t="s">
        <v>39</v>
      </c>
      <c r="E217" s="28" t="s">
        <v>130</v>
      </c>
      <c r="F217" s="28" t="s">
        <v>15</v>
      </c>
      <c r="G217" s="29">
        <v>1.042</v>
      </c>
      <c r="H217" s="29">
        <v>0</v>
      </c>
      <c r="I217" s="30">
        <f t="shared" si="3"/>
        <v>0</v>
      </c>
    </row>
    <row r="218" spans="1:9" ht="19.5" x14ac:dyDescent="0.25">
      <c r="A218" s="31" t="s">
        <v>132</v>
      </c>
      <c r="B218" s="32" t="s">
        <v>44</v>
      </c>
      <c r="C218" s="32" t="s">
        <v>42</v>
      </c>
      <c r="D218" s="32" t="s">
        <v>46</v>
      </c>
      <c r="E218" s="32"/>
      <c r="F218" s="32"/>
      <c r="G218" s="33">
        <f>G219+G221+G223</f>
        <v>5429.4859999999999</v>
      </c>
      <c r="H218" s="33">
        <f>H219+H221+H223</f>
        <v>5429.4859999999999</v>
      </c>
      <c r="I218" s="34">
        <f t="shared" si="3"/>
        <v>100</v>
      </c>
    </row>
    <row r="219" spans="1:9" ht="56.25" x14ac:dyDescent="0.25">
      <c r="A219" s="27" t="s">
        <v>133</v>
      </c>
      <c r="B219" s="28" t="s">
        <v>44</v>
      </c>
      <c r="C219" s="28" t="s">
        <v>42</v>
      </c>
      <c r="D219" s="28" t="s">
        <v>46</v>
      </c>
      <c r="E219" s="28" t="s">
        <v>134</v>
      </c>
      <c r="F219" s="28"/>
      <c r="G219" s="29">
        <v>4385.3329999999996</v>
      </c>
      <c r="H219" s="29">
        <v>4385.3329999999996</v>
      </c>
      <c r="I219" s="30">
        <f t="shared" si="3"/>
        <v>100</v>
      </c>
    </row>
    <row r="220" spans="1:9" ht="37.5" x14ac:dyDescent="0.25">
      <c r="A220" s="27" t="s">
        <v>20</v>
      </c>
      <c r="B220" s="28" t="s">
        <v>44</v>
      </c>
      <c r="C220" s="28" t="s">
        <v>42</v>
      </c>
      <c r="D220" s="28" t="s">
        <v>46</v>
      </c>
      <c r="E220" s="28" t="s">
        <v>134</v>
      </c>
      <c r="F220" s="28" t="s">
        <v>21</v>
      </c>
      <c r="G220" s="29">
        <v>4385.3329999999996</v>
      </c>
      <c r="H220" s="29">
        <v>4385.3329999999996</v>
      </c>
      <c r="I220" s="30">
        <f t="shared" si="3"/>
        <v>100</v>
      </c>
    </row>
    <row r="221" spans="1:9" ht="131.25" customHeight="1" x14ac:dyDescent="0.25">
      <c r="A221" s="27" t="s">
        <v>131</v>
      </c>
      <c r="B221" s="28" t="s">
        <v>44</v>
      </c>
      <c r="C221" s="28" t="s">
        <v>42</v>
      </c>
      <c r="D221" s="28" t="s">
        <v>46</v>
      </c>
      <c r="E221" s="28" t="s">
        <v>411</v>
      </c>
      <c r="F221" s="28"/>
      <c r="G221" s="29">
        <v>593.87599999999998</v>
      </c>
      <c r="H221" s="29">
        <v>593.87599999999998</v>
      </c>
      <c r="I221" s="30">
        <f t="shared" si="3"/>
        <v>100</v>
      </c>
    </row>
    <row r="222" spans="1:9" ht="37.5" x14ac:dyDescent="0.25">
      <c r="A222" s="27" t="s">
        <v>20</v>
      </c>
      <c r="B222" s="28" t="s">
        <v>44</v>
      </c>
      <c r="C222" s="28" t="s">
        <v>42</v>
      </c>
      <c r="D222" s="28" t="s">
        <v>46</v>
      </c>
      <c r="E222" s="28" t="s">
        <v>411</v>
      </c>
      <c r="F222" s="28" t="s">
        <v>21</v>
      </c>
      <c r="G222" s="29">
        <v>593.87599999999998</v>
      </c>
      <c r="H222" s="29">
        <v>593.87599999999998</v>
      </c>
      <c r="I222" s="30">
        <v>100</v>
      </c>
    </row>
    <row r="223" spans="1:9" ht="37.5" x14ac:dyDescent="0.25">
      <c r="A223" s="27" t="s">
        <v>135</v>
      </c>
      <c r="B223" s="28" t="s">
        <v>44</v>
      </c>
      <c r="C223" s="28" t="s">
        <v>42</v>
      </c>
      <c r="D223" s="28" t="s">
        <v>46</v>
      </c>
      <c r="E223" s="28" t="s">
        <v>136</v>
      </c>
      <c r="F223" s="28"/>
      <c r="G223" s="29">
        <v>450.27699999999999</v>
      </c>
      <c r="H223" s="29">
        <v>450.27699999999999</v>
      </c>
      <c r="I223" s="30">
        <f t="shared" si="3"/>
        <v>100</v>
      </c>
    </row>
    <row r="224" spans="1:9" ht="37.5" x14ac:dyDescent="0.25">
      <c r="A224" s="27" t="s">
        <v>20</v>
      </c>
      <c r="B224" s="28" t="s">
        <v>44</v>
      </c>
      <c r="C224" s="28" t="s">
        <v>42</v>
      </c>
      <c r="D224" s="28" t="s">
        <v>46</v>
      </c>
      <c r="E224" s="28" t="s">
        <v>136</v>
      </c>
      <c r="F224" s="28" t="s">
        <v>21</v>
      </c>
      <c r="G224" s="29">
        <v>450.27699999999999</v>
      </c>
      <c r="H224" s="29">
        <v>450.27699999999999</v>
      </c>
      <c r="I224" s="30">
        <f t="shared" si="3"/>
        <v>100</v>
      </c>
    </row>
    <row r="225" spans="1:9" ht="18.75" x14ac:dyDescent="0.25">
      <c r="A225" s="31" t="s">
        <v>137</v>
      </c>
      <c r="B225" s="32" t="s">
        <v>44</v>
      </c>
      <c r="C225" s="32" t="s">
        <v>42</v>
      </c>
      <c r="D225" s="32" t="s">
        <v>49</v>
      </c>
      <c r="E225" s="32"/>
      <c r="F225" s="32"/>
      <c r="G225" s="41">
        <f>G226</f>
        <v>4546.38</v>
      </c>
      <c r="H225" s="41">
        <f>H226</f>
        <v>4546.38</v>
      </c>
      <c r="I225" s="42">
        <f t="shared" si="3"/>
        <v>100</v>
      </c>
    </row>
    <row r="226" spans="1:9" ht="92.25" customHeight="1" x14ac:dyDescent="0.25">
      <c r="A226" s="27" t="s">
        <v>332</v>
      </c>
      <c r="B226" s="28" t="s">
        <v>44</v>
      </c>
      <c r="C226" s="28" t="s">
        <v>42</v>
      </c>
      <c r="D226" s="28" t="s">
        <v>49</v>
      </c>
      <c r="E226" s="28" t="s">
        <v>412</v>
      </c>
      <c r="F226" s="28"/>
      <c r="G226" s="29">
        <v>4546.38</v>
      </c>
      <c r="H226" s="36">
        <v>4546.38</v>
      </c>
      <c r="I226" s="30">
        <v>100</v>
      </c>
    </row>
    <row r="227" spans="1:9" ht="37.5" x14ac:dyDescent="0.25">
      <c r="A227" s="27" t="s">
        <v>213</v>
      </c>
      <c r="B227" s="28" t="s">
        <v>44</v>
      </c>
      <c r="C227" s="28" t="s">
        <v>42</v>
      </c>
      <c r="D227" s="28" t="s">
        <v>49</v>
      </c>
      <c r="E227" s="28" t="s">
        <v>412</v>
      </c>
      <c r="F227" s="28" t="s">
        <v>214</v>
      </c>
      <c r="G227" s="29">
        <v>4546.38</v>
      </c>
      <c r="H227" s="36">
        <v>4546.38</v>
      </c>
      <c r="I227" s="30">
        <v>100</v>
      </c>
    </row>
    <row r="228" spans="1:9" ht="37.5" x14ac:dyDescent="0.25">
      <c r="A228" s="31" t="s">
        <v>40</v>
      </c>
      <c r="B228" s="32" t="s">
        <v>44</v>
      </c>
      <c r="C228" s="32" t="s">
        <v>41</v>
      </c>
      <c r="D228" s="32" t="s">
        <v>42</v>
      </c>
      <c r="E228" s="32"/>
      <c r="F228" s="32"/>
      <c r="G228" s="33">
        <f>G229+G231+G233</f>
        <v>4602.3599999999997</v>
      </c>
      <c r="H228" s="33">
        <f>H229+H231+H233</f>
        <v>2055.87</v>
      </c>
      <c r="I228" s="34">
        <f t="shared" ref="I228:I296" si="4">H228/G228*100</f>
        <v>44.669908481735462</v>
      </c>
    </row>
    <row r="229" spans="1:9" ht="56.25" x14ac:dyDescent="0.25">
      <c r="A229" s="27" t="s">
        <v>361</v>
      </c>
      <c r="B229" s="32" t="s">
        <v>44</v>
      </c>
      <c r="C229" s="32" t="s">
        <v>41</v>
      </c>
      <c r="D229" s="32" t="s">
        <v>42</v>
      </c>
      <c r="E229" s="28" t="s">
        <v>360</v>
      </c>
      <c r="F229" s="32"/>
      <c r="G229" s="29">
        <v>1100.05</v>
      </c>
      <c r="H229" s="29">
        <v>1100.05</v>
      </c>
      <c r="I229" s="30">
        <v>100</v>
      </c>
    </row>
    <row r="230" spans="1:9" ht="37.5" x14ac:dyDescent="0.25">
      <c r="A230" s="27" t="s">
        <v>20</v>
      </c>
      <c r="B230" s="28" t="s">
        <v>44</v>
      </c>
      <c r="C230" s="28" t="s">
        <v>41</v>
      </c>
      <c r="D230" s="28" t="s">
        <v>42</v>
      </c>
      <c r="E230" s="28" t="s">
        <v>360</v>
      </c>
      <c r="F230" s="28" t="s">
        <v>21</v>
      </c>
      <c r="G230" s="29">
        <v>1100.05</v>
      </c>
      <c r="H230" s="29">
        <v>1100.05</v>
      </c>
      <c r="I230" s="30">
        <f t="shared" si="4"/>
        <v>100</v>
      </c>
    </row>
    <row r="231" spans="1:9" ht="37.5" x14ac:dyDescent="0.25">
      <c r="A231" s="27" t="s">
        <v>414</v>
      </c>
      <c r="B231" s="28" t="s">
        <v>44</v>
      </c>
      <c r="C231" s="28" t="s">
        <v>41</v>
      </c>
      <c r="D231" s="28" t="s">
        <v>42</v>
      </c>
      <c r="E231" s="28" t="s">
        <v>413</v>
      </c>
      <c r="F231" s="28"/>
      <c r="G231" s="29">
        <v>2546.4899999999998</v>
      </c>
      <c r="H231" s="29">
        <v>0</v>
      </c>
      <c r="I231" s="30">
        <v>0</v>
      </c>
    </row>
    <row r="232" spans="1:9" ht="37.5" x14ac:dyDescent="0.25">
      <c r="A232" s="27" t="s">
        <v>213</v>
      </c>
      <c r="B232" s="28" t="s">
        <v>44</v>
      </c>
      <c r="C232" s="28" t="s">
        <v>41</v>
      </c>
      <c r="D232" s="28" t="s">
        <v>42</v>
      </c>
      <c r="E232" s="28" t="s">
        <v>413</v>
      </c>
      <c r="F232" s="28" t="s">
        <v>21</v>
      </c>
      <c r="G232" s="29">
        <v>2546.4899999999998</v>
      </c>
      <c r="H232" s="29">
        <v>0</v>
      </c>
      <c r="I232" s="30">
        <f t="shared" si="4"/>
        <v>0</v>
      </c>
    </row>
    <row r="233" spans="1:9" ht="56.25" x14ac:dyDescent="0.25">
      <c r="A233" s="27" t="s">
        <v>33</v>
      </c>
      <c r="B233" s="28" t="s">
        <v>44</v>
      </c>
      <c r="C233" s="28" t="s">
        <v>41</v>
      </c>
      <c r="D233" s="28" t="s">
        <v>42</v>
      </c>
      <c r="E233" s="28" t="s">
        <v>34</v>
      </c>
      <c r="F233" s="28"/>
      <c r="G233" s="29">
        <v>955.82</v>
      </c>
      <c r="H233" s="29">
        <v>955.82</v>
      </c>
      <c r="I233" s="30">
        <f t="shared" si="4"/>
        <v>100</v>
      </c>
    </row>
    <row r="234" spans="1:9" ht="55.5" customHeight="1" x14ac:dyDescent="0.25">
      <c r="A234" s="27" t="s">
        <v>138</v>
      </c>
      <c r="B234" s="28" t="s">
        <v>44</v>
      </c>
      <c r="C234" s="28" t="s">
        <v>41</v>
      </c>
      <c r="D234" s="28" t="s">
        <v>42</v>
      </c>
      <c r="E234" s="28" t="s">
        <v>34</v>
      </c>
      <c r="F234" s="28" t="s">
        <v>139</v>
      </c>
      <c r="G234" s="29">
        <v>955.82</v>
      </c>
      <c r="H234" s="29">
        <v>955.82</v>
      </c>
      <c r="I234" s="30">
        <f t="shared" si="4"/>
        <v>100</v>
      </c>
    </row>
    <row r="235" spans="1:9" ht="18.75" x14ac:dyDescent="0.25">
      <c r="A235" s="31" t="s">
        <v>140</v>
      </c>
      <c r="B235" s="32" t="s">
        <v>44</v>
      </c>
      <c r="C235" s="32" t="s">
        <v>66</v>
      </c>
      <c r="D235" s="32" t="s">
        <v>66</v>
      </c>
      <c r="E235" s="32"/>
      <c r="F235" s="32"/>
      <c r="G235" s="41">
        <f>G237+G238</f>
        <v>21299.4</v>
      </c>
      <c r="H235" s="41">
        <f>H237+H238</f>
        <v>21299.4</v>
      </c>
      <c r="I235" s="42">
        <f t="shared" si="4"/>
        <v>100</v>
      </c>
    </row>
    <row r="236" spans="1:9" ht="40.5" customHeight="1" x14ac:dyDescent="0.25">
      <c r="A236" s="27" t="s">
        <v>141</v>
      </c>
      <c r="B236" s="28" t="s">
        <v>44</v>
      </c>
      <c r="C236" s="28" t="s">
        <v>66</v>
      </c>
      <c r="D236" s="28" t="s">
        <v>66</v>
      </c>
      <c r="E236" s="28" t="s">
        <v>142</v>
      </c>
      <c r="F236" s="28"/>
      <c r="G236" s="29">
        <v>102.041</v>
      </c>
      <c r="H236" s="29">
        <v>102.041</v>
      </c>
      <c r="I236" s="30">
        <f t="shared" si="4"/>
        <v>100</v>
      </c>
    </row>
    <row r="237" spans="1:9" ht="37.5" x14ac:dyDescent="0.25">
      <c r="A237" s="27" t="s">
        <v>20</v>
      </c>
      <c r="B237" s="28" t="s">
        <v>44</v>
      </c>
      <c r="C237" s="28" t="s">
        <v>66</v>
      </c>
      <c r="D237" s="28" t="s">
        <v>66</v>
      </c>
      <c r="E237" s="28" t="s">
        <v>142</v>
      </c>
      <c r="F237" s="28" t="s">
        <v>21</v>
      </c>
      <c r="G237" s="29">
        <v>102.041</v>
      </c>
      <c r="H237" s="29">
        <v>102.041</v>
      </c>
      <c r="I237" s="30">
        <f t="shared" si="4"/>
        <v>100</v>
      </c>
    </row>
    <row r="238" spans="1:9" ht="60" customHeight="1" x14ac:dyDescent="0.25">
      <c r="A238" s="27" t="s">
        <v>416</v>
      </c>
      <c r="B238" s="28" t="s">
        <v>44</v>
      </c>
      <c r="C238" s="28" t="s">
        <v>66</v>
      </c>
      <c r="D238" s="28" t="s">
        <v>66</v>
      </c>
      <c r="E238" s="28" t="s">
        <v>415</v>
      </c>
      <c r="F238" s="28"/>
      <c r="G238" s="29">
        <f>G239+G240</f>
        <v>21197.359</v>
      </c>
      <c r="H238" s="29">
        <f>H239+H240</f>
        <v>21197.359</v>
      </c>
      <c r="I238" s="30">
        <v>100</v>
      </c>
    </row>
    <row r="239" spans="1:9" ht="84.75" customHeight="1" x14ac:dyDescent="0.25">
      <c r="A239" s="27" t="s">
        <v>206</v>
      </c>
      <c r="B239" s="28" t="s">
        <v>44</v>
      </c>
      <c r="C239" s="28" t="s">
        <v>66</v>
      </c>
      <c r="D239" s="28" t="s">
        <v>66</v>
      </c>
      <c r="E239" s="28" t="s">
        <v>415</v>
      </c>
      <c r="F239" s="28" t="s">
        <v>207</v>
      </c>
      <c r="G239" s="29">
        <v>220</v>
      </c>
      <c r="H239" s="29">
        <v>220</v>
      </c>
      <c r="I239" s="30">
        <v>100</v>
      </c>
    </row>
    <row r="240" spans="1:9" ht="37.5" x14ac:dyDescent="0.25">
      <c r="A240" s="27" t="s">
        <v>213</v>
      </c>
      <c r="B240" s="28" t="s">
        <v>44</v>
      </c>
      <c r="C240" s="28" t="s">
        <v>66</v>
      </c>
      <c r="D240" s="28" t="s">
        <v>66</v>
      </c>
      <c r="E240" s="28" t="s">
        <v>415</v>
      </c>
      <c r="F240" s="28" t="s">
        <v>214</v>
      </c>
      <c r="G240" s="29">
        <v>20977.359</v>
      </c>
      <c r="H240" s="29">
        <v>20977.359</v>
      </c>
      <c r="I240" s="30">
        <v>100</v>
      </c>
    </row>
    <row r="241" spans="1:9" ht="18.75" x14ac:dyDescent="0.25">
      <c r="A241" s="31" t="s">
        <v>143</v>
      </c>
      <c r="B241" s="32" t="s">
        <v>44</v>
      </c>
      <c r="C241" s="32" t="s">
        <v>144</v>
      </c>
      <c r="D241" s="32" t="s">
        <v>9</v>
      </c>
      <c r="E241" s="32"/>
      <c r="F241" s="32"/>
      <c r="G241" s="41">
        <f>G242</f>
        <v>2181.54</v>
      </c>
      <c r="H241" s="41">
        <v>2181.54</v>
      </c>
      <c r="I241" s="42">
        <f t="shared" si="4"/>
        <v>100</v>
      </c>
    </row>
    <row r="242" spans="1:9" ht="37.5" x14ac:dyDescent="0.25">
      <c r="A242" s="27" t="s">
        <v>145</v>
      </c>
      <c r="B242" s="28" t="s">
        <v>44</v>
      </c>
      <c r="C242" s="28" t="s">
        <v>144</v>
      </c>
      <c r="D242" s="28" t="s">
        <v>9</v>
      </c>
      <c r="E242" s="28" t="s">
        <v>146</v>
      </c>
      <c r="F242" s="28"/>
      <c r="G242" s="29">
        <v>2181.54</v>
      </c>
      <c r="H242" s="29">
        <v>2181.54</v>
      </c>
      <c r="I242" s="30">
        <f t="shared" si="4"/>
        <v>100</v>
      </c>
    </row>
    <row r="243" spans="1:9" ht="58.5" customHeight="1" x14ac:dyDescent="0.25">
      <c r="A243" s="27" t="s">
        <v>147</v>
      </c>
      <c r="B243" s="28" t="s">
        <v>44</v>
      </c>
      <c r="C243" s="28" t="s">
        <v>144</v>
      </c>
      <c r="D243" s="28" t="s">
        <v>9</v>
      </c>
      <c r="E243" s="28" t="s">
        <v>146</v>
      </c>
      <c r="F243" s="28" t="s">
        <v>148</v>
      </c>
      <c r="G243" s="29">
        <v>2181.54</v>
      </c>
      <c r="H243" s="29">
        <v>2181.54</v>
      </c>
      <c r="I243" s="30">
        <f t="shared" si="4"/>
        <v>100</v>
      </c>
    </row>
    <row r="244" spans="1:9" ht="20.25" customHeight="1" x14ac:dyDescent="0.25">
      <c r="A244" s="31" t="s">
        <v>149</v>
      </c>
      <c r="B244" s="32" t="s">
        <v>44</v>
      </c>
      <c r="C244" s="32" t="s">
        <v>144</v>
      </c>
      <c r="D244" s="32" t="s">
        <v>49</v>
      </c>
      <c r="E244" s="32"/>
      <c r="F244" s="35"/>
      <c r="G244" s="33">
        <f>G245+G247</f>
        <v>1309.2380000000001</v>
      </c>
      <c r="H244" s="33">
        <f>H245+H247</f>
        <v>1309.075</v>
      </c>
      <c r="I244" s="34">
        <f t="shared" si="4"/>
        <v>99.987550010005819</v>
      </c>
    </row>
    <row r="245" spans="1:9" ht="75" customHeight="1" x14ac:dyDescent="0.25">
      <c r="A245" s="27" t="s">
        <v>150</v>
      </c>
      <c r="B245" s="28" t="s">
        <v>44</v>
      </c>
      <c r="C245" s="28" t="s">
        <v>144</v>
      </c>
      <c r="D245" s="28" t="s">
        <v>49</v>
      </c>
      <c r="E245" s="28" t="s">
        <v>151</v>
      </c>
      <c r="F245" s="28"/>
      <c r="G245" s="29">
        <v>1269.2380000000001</v>
      </c>
      <c r="H245" s="29">
        <v>1269.075</v>
      </c>
      <c r="I245" s="30">
        <f t="shared" si="4"/>
        <v>99.987157648920061</v>
      </c>
    </row>
    <row r="246" spans="1:9" ht="37.5" x14ac:dyDescent="0.25">
      <c r="A246" s="27" t="s">
        <v>152</v>
      </c>
      <c r="B246" s="28" t="s">
        <v>44</v>
      </c>
      <c r="C246" s="28" t="s">
        <v>144</v>
      </c>
      <c r="D246" s="28" t="s">
        <v>49</v>
      </c>
      <c r="E246" s="28" t="s">
        <v>151</v>
      </c>
      <c r="F246" s="28" t="s">
        <v>153</v>
      </c>
      <c r="G246" s="29">
        <v>1269.2380000000001</v>
      </c>
      <c r="H246" s="29">
        <v>1269.2380000000001</v>
      </c>
      <c r="I246" s="30">
        <f t="shared" si="4"/>
        <v>100</v>
      </c>
    </row>
    <row r="247" spans="1:9" ht="37.5" x14ac:dyDescent="0.25">
      <c r="A247" s="27" t="s">
        <v>418</v>
      </c>
      <c r="B247" s="28" t="s">
        <v>44</v>
      </c>
      <c r="C247" s="28" t="s">
        <v>144</v>
      </c>
      <c r="D247" s="28" t="s">
        <v>49</v>
      </c>
      <c r="E247" s="28" t="s">
        <v>417</v>
      </c>
      <c r="F247" s="28"/>
      <c r="G247" s="29">
        <v>40</v>
      </c>
      <c r="H247" s="29">
        <v>40</v>
      </c>
      <c r="I247" s="30">
        <f t="shared" si="4"/>
        <v>100</v>
      </c>
    </row>
    <row r="248" spans="1:9" ht="18.75" x14ac:dyDescent="0.25">
      <c r="A248" s="27" t="s">
        <v>112</v>
      </c>
      <c r="B248" s="28" t="s">
        <v>44</v>
      </c>
      <c r="C248" s="28" t="s">
        <v>144</v>
      </c>
      <c r="D248" s="28" t="s">
        <v>49</v>
      </c>
      <c r="E248" s="28" t="s">
        <v>417</v>
      </c>
      <c r="F248" s="28" t="s">
        <v>113</v>
      </c>
      <c r="G248" s="29">
        <v>40</v>
      </c>
      <c r="H248" s="29">
        <v>40</v>
      </c>
      <c r="I248" s="30">
        <f t="shared" si="4"/>
        <v>100</v>
      </c>
    </row>
    <row r="249" spans="1:9" ht="19.5" x14ac:dyDescent="0.25">
      <c r="A249" s="31" t="s">
        <v>156</v>
      </c>
      <c r="B249" s="32" t="s">
        <v>44</v>
      </c>
      <c r="C249" s="32" t="s">
        <v>144</v>
      </c>
      <c r="D249" s="32" t="s">
        <v>38</v>
      </c>
      <c r="E249" s="32"/>
      <c r="F249" s="32"/>
      <c r="G249" s="33">
        <v>5223.5420000000004</v>
      </c>
      <c r="H249" s="33">
        <v>5011.0200000000004</v>
      </c>
      <c r="I249" s="34">
        <f t="shared" si="4"/>
        <v>95.93145800301788</v>
      </c>
    </row>
    <row r="250" spans="1:9" ht="36.75" customHeight="1" x14ac:dyDescent="0.25">
      <c r="A250" s="27" t="s">
        <v>157</v>
      </c>
      <c r="B250" s="28" t="s">
        <v>44</v>
      </c>
      <c r="C250" s="28" t="s">
        <v>144</v>
      </c>
      <c r="D250" s="28" t="s">
        <v>38</v>
      </c>
      <c r="E250" s="28" t="s">
        <v>158</v>
      </c>
      <c r="F250" s="28"/>
      <c r="G250" s="29">
        <v>5223.5420000000004</v>
      </c>
      <c r="H250" s="29">
        <v>5011.0200000000004</v>
      </c>
      <c r="I250" s="30">
        <f t="shared" si="4"/>
        <v>95.93145800301788</v>
      </c>
    </row>
    <row r="251" spans="1:9" ht="37.5" x14ac:dyDescent="0.25">
      <c r="A251" s="27" t="s">
        <v>154</v>
      </c>
      <c r="B251" s="28" t="s">
        <v>44</v>
      </c>
      <c r="C251" s="28" t="s">
        <v>144</v>
      </c>
      <c r="D251" s="28" t="s">
        <v>38</v>
      </c>
      <c r="E251" s="28" t="s">
        <v>158</v>
      </c>
      <c r="F251" s="28" t="s">
        <v>155</v>
      </c>
      <c r="G251" s="29">
        <v>5223.5420000000004</v>
      </c>
      <c r="H251" s="29">
        <v>5011.0200000000004</v>
      </c>
      <c r="I251" s="30">
        <f t="shared" si="4"/>
        <v>95.93145800301788</v>
      </c>
    </row>
    <row r="252" spans="1:9" ht="37.5" x14ac:dyDescent="0.25">
      <c r="A252" s="31" t="s">
        <v>159</v>
      </c>
      <c r="B252" s="32" t="s">
        <v>44</v>
      </c>
      <c r="C252" s="32" t="s">
        <v>144</v>
      </c>
      <c r="D252" s="32" t="s">
        <v>41</v>
      </c>
      <c r="E252" s="32"/>
      <c r="F252" s="32"/>
      <c r="G252" s="41">
        <f>G253+G258+G262+G267</f>
        <v>4590.5</v>
      </c>
      <c r="H252" s="41">
        <f>H253+H258+H262+H267</f>
        <v>4590.3</v>
      </c>
      <c r="I252" s="42">
        <f t="shared" si="4"/>
        <v>99.995643176124602</v>
      </c>
    </row>
    <row r="253" spans="1:9" ht="93.75" x14ac:dyDescent="0.25">
      <c r="A253" s="27" t="s">
        <v>160</v>
      </c>
      <c r="B253" s="28" t="s">
        <v>44</v>
      </c>
      <c r="C253" s="28" t="s">
        <v>144</v>
      </c>
      <c r="D253" s="28" t="s">
        <v>41</v>
      </c>
      <c r="E253" s="28" t="s">
        <v>161</v>
      </c>
      <c r="F253" s="28"/>
      <c r="G253" s="29">
        <f>G254+G255+G256+G257</f>
        <v>1256.8</v>
      </c>
      <c r="H253" s="29">
        <f>H254+H255+H256+H257</f>
        <v>1256.5999999999999</v>
      </c>
      <c r="I253" s="30">
        <f t="shared" si="4"/>
        <v>99.984086569064289</v>
      </c>
    </row>
    <row r="254" spans="1:9" ht="21" customHeight="1" x14ac:dyDescent="0.25">
      <c r="A254" s="27" t="s">
        <v>12</v>
      </c>
      <c r="B254" s="28" t="s">
        <v>44</v>
      </c>
      <c r="C254" s="28" t="s">
        <v>144</v>
      </c>
      <c r="D254" s="28" t="s">
        <v>41</v>
      </c>
      <c r="E254" s="28" t="s">
        <v>161</v>
      </c>
      <c r="F254" s="28" t="s">
        <v>13</v>
      </c>
      <c r="G254" s="29">
        <v>885.21799999999996</v>
      </c>
      <c r="H254" s="29">
        <v>885.01800000000003</v>
      </c>
      <c r="I254" s="30">
        <f t="shared" si="4"/>
        <v>99.977406695299919</v>
      </c>
    </row>
    <row r="255" spans="1:9" ht="75" customHeight="1" x14ac:dyDescent="0.25">
      <c r="A255" s="27" t="s">
        <v>333</v>
      </c>
      <c r="B255" s="28" t="s">
        <v>44</v>
      </c>
      <c r="C255" s="28" t="s">
        <v>144</v>
      </c>
      <c r="D255" s="28" t="s">
        <v>41</v>
      </c>
      <c r="E255" s="28" t="s">
        <v>161</v>
      </c>
      <c r="F255" s="28" t="s">
        <v>54</v>
      </c>
      <c r="G255" s="29">
        <v>2.8</v>
      </c>
      <c r="H255" s="29">
        <v>2.8</v>
      </c>
      <c r="I255" s="30">
        <f t="shared" si="4"/>
        <v>100</v>
      </c>
    </row>
    <row r="256" spans="1:9" ht="95.25" customHeight="1" x14ac:dyDescent="0.25">
      <c r="A256" s="27" t="s">
        <v>14</v>
      </c>
      <c r="B256" s="28" t="s">
        <v>44</v>
      </c>
      <c r="C256" s="28" t="s">
        <v>144</v>
      </c>
      <c r="D256" s="28" t="s">
        <v>41</v>
      </c>
      <c r="E256" s="28" t="s">
        <v>161</v>
      </c>
      <c r="F256" s="28" t="s">
        <v>15</v>
      </c>
      <c r="G256" s="29">
        <v>251.17599999999999</v>
      </c>
      <c r="H256" s="29">
        <v>251.17599999999999</v>
      </c>
      <c r="I256" s="30">
        <f t="shared" si="4"/>
        <v>100</v>
      </c>
    </row>
    <row r="257" spans="1:9" ht="37.5" x14ac:dyDescent="0.25">
      <c r="A257" s="27" t="s">
        <v>20</v>
      </c>
      <c r="B257" s="28" t="s">
        <v>44</v>
      </c>
      <c r="C257" s="28" t="s">
        <v>144</v>
      </c>
      <c r="D257" s="28" t="s">
        <v>41</v>
      </c>
      <c r="E257" s="28" t="s">
        <v>161</v>
      </c>
      <c r="F257" s="28" t="s">
        <v>21</v>
      </c>
      <c r="G257" s="29">
        <v>117.60599999999999</v>
      </c>
      <c r="H257" s="29">
        <v>117.60599999999999</v>
      </c>
      <c r="I257" s="30">
        <f t="shared" si="4"/>
        <v>100</v>
      </c>
    </row>
    <row r="258" spans="1:9" ht="77.25" customHeight="1" x14ac:dyDescent="0.25">
      <c r="A258" s="27" t="s">
        <v>162</v>
      </c>
      <c r="B258" s="28" t="s">
        <v>44</v>
      </c>
      <c r="C258" s="28" t="s">
        <v>144</v>
      </c>
      <c r="D258" s="28" t="s">
        <v>41</v>
      </c>
      <c r="E258" s="28" t="s">
        <v>163</v>
      </c>
      <c r="F258" s="28"/>
      <c r="G258" s="29">
        <f>G259+G260+G261</f>
        <v>1884.9</v>
      </c>
      <c r="H258" s="29">
        <f>H259+H260+H261</f>
        <v>1884.9</v>
      </c>
      <c r="I258" s="30">
        <f t="shared" si="4"/>
        <v>100</v>
      </c>
    </row>
    <row r="259" spans="1:9" ht="24" customHeight="1" x14ac:dyDescent="0.25">
      <c r="A259" s="27" t="s">
        <v>12</v>
      </c>
      <c r="B259" s="28" t="s">
        <v>44</v>
      </c>
      <c r="C259" s="28" t="s">
        <v>144</v>
      </c>
      <c r="D259" s="28" t="s">
        <v>41</v>
      </c>
      <c r="E259" s="28" t="s">
        <v>163</v>
      </c>
      <c r="F259" s="28" t="s">
        <v>13</v>
      </c>
      <c r="G259" s="29">
        <v>1308.345</v>
      </c>
      <c r="H259" s="29">
        <v>1308.345</v>
      </c>
      <c r="I259" s="30">
        <f t="shared" si="4"/>
        <v>100</v>
      </c>
    </row>
    <row r="260" spans="1:9" ht="96" customHeight="1" x14ac:dyDescent="0.25">
      <c r="A260" s="27" t="s">
        <v>14</v>
      </c>
      <c r="B260" s="28" t="s">
        <v>44</v>
      </c>
      <c r="C260" s="28" t="s">
        <v>144</v>
      </c>
      <c r="D260" s="28" t="s">
        <v>41</v>
      </c>
      <c r="E260" s="28" t="s">
        <v>163</v>
      </c>
      <c r="F260" s="28" t="s">
        <v>15</v>
      </c>
      <c r="G260" s="29">
        <v>400.14600000000002</v>
      </c>
      <c r="H260" s="29">
        <v>400.14600000000002</v>
      </c>
      <c r="I260" s="30">
        <f t="shared" si="4"/>
        <v>100</v>
      </c>
    </row>
    <row r="261" spans="1:9" ht="37.5" x14ac:dyDescent="0.25">
      <c r="A261" s="27" t="s">
        <v>20</v>
      </c>
      <c r="B261" s="28" t="s">
        <v>44</v>
      </c>
      <c r="C261" s="28" t="s">
        <v>144</v>
      </c>
      <c r="D261" s="28" t="s">
        <v>41</v>
      </c>
      <c r="E261" s="28" t="s">
        <v>163</v>
      </c>
      <c r="F261" s="28" t="s">
        <v>21</v>
      </c>
      <c r="G261" s="29">
        <v>176.40899999999999</v>
      </c>
      <c r="H261" s="29">
        <v>176.40899999999999</v>
      </c>
      <c r="I261" s="30">
        <f t="shared" si="4"/>
        <v>100</v>
      </c>
    </row>
    <row r="262" spans="1:9" ht="56.25" x14ac:dyDescent="0.25">
      <c r="A262" s="27" t="s">
        <v>334</v>
      </c>
      <c r="B262" s="28" t="s">
        <v>44</v>
      </c>
      <c r="C262" s="28" t="s">
        <v>144</v>
      </c>
      <c r="D262" s="28" t="s">
        <v>41</v>
      </c>
      <c r="E262" s="28" t="s">
        <v>165</v>
      </c>
      <c r="F262" s="28"/>
      <c r="G262" s="29">
        <f>G263+G266</f>
        <v>84.8</v>
      </c>
      <c r="H262" s="29">
        <f>H263+H266</f>
        <v>84.8</v>
      </c>
      <c r="I262" s="30">
        <f t="shared" si="4"/>
        <v>100</v>
      </c>
    </row>
    <row r="263" spans="1:9" ht="114.75" customHeight="1" x14ac:dyDescent="0.25">
      <c r="A263" s="27" t="s">
        <v>164</v>
      </c>
      <c r="B263" s="28" t="s">
        <v>44</v>
      </c>
      <c r="C263" s="28" t="s">
        <v>144</v>
      </c>
      <c r="D263" s="28" t="s">
        <v>41</v>
      </c>
      <c r="E263" s="28" t="s">
        <v>165</v>
      </c>
      <c r="F263" s="28" t="s">
        <v>350</v>
      </c>
      <c r="G263" s="29">
        <f>G264+G265</f>
        <v>34</v>
      </c>
      <c r="H263" s="29">
        <f>H264+H265</f>
        <v>34</v>
      </c>
      <c r="I263" s="30">
        <f t="shared" si="4"/>
        <v>100</v>
      </c>
    </row>
    <row r="264" spans="1:9" ht="18.75" x14ac:dyDescent="0.25">
      <c r="A264" s="27" t="s">
        <v>12</v>
      </c>
      <c r="B264" s="28" t="s">
        <v>44</v>
      </c>
      <c r="C264" s="28" t="s">
        <v>144</v>
      </c>
      <c r="D264" s="28" t="s">
        <v>41</v>
      </c>
      <c r="E264" s="28" t="s">
        <v>165</v>
      </c>
      <c r="F264" s="28" t="s">
        <v>13</v>
      </c>
      <c r="G264" s="29">
        <v>26.114000000000001</v>
      </c>
      <c r="H264" s="29">
        <v>26.114000000000001</v>
      </c>
      <c r="I264" s="30">
        <f t="shared" si="4"/>
        <v>100</v>
      </c>
    </row>
    <row r="265" spans="1:9" ht="93" customHeight="1" x14ac:dyDescent="0.25">
      <c r="A265" s="27" t="s">
        <v>14</v>
      </c>
      <c r="B265" s="28" t="s">
        <v>44</v>
      </c>
      <c r="C265" s="28" t="s">
        <v>144</v>
      </c>
      <c r="D265" s="28" t="s">
        <v>41</v>
      </c>
      <c r="E265" s="28" t="s">
        <v>165</v>
      </c>
      <c r="F265" s="28" t="s">
        <v>15</v>
      </c>
      <c r="G265" s="29">
        <v>7.8860000000000001</v>
      </c>
      <c r="H265" s="29">
        <v>7.8860000000000001</v>
      </c>
      <c r="I265" s="30">
        <f t="shared" si="4"/>
        <v>100</v>
      </c>
    </row>
    <row r="266" spans="1:9" ht="37.5" x14ac:dyDescent="0.25">
      <c r="A266" s="27" t="s">
        <v>20</v>
      </c>
      <c r="B266" s="28" t="s">
        <v>44</v>
      </c>
      <c r="C266" s="28" t="s">
        <v>144</v>
      </c>
      <c r="D266" s="28" t="s">
        <v>41</v>
      </c>
      <c r="E266" s="28" t="s">
        <v>165</v>
      </c>
      <c r="F266" s="28" t="s">
        <v>21</v>
      </c>
      <c r="G266" s="29">
        <v>50.8</v>
      </c>
      <c r="H266" s="29">
        <v>50.8</v>
      </c>
      <c r="I266" s="30">
        <f t="shared" si="4"/>
        <v>100</v>
      </c>
    </row>
    <row r="267" spans="1:9" ht="37.5" x14ac:dyDescent="0.25">
      <c r="A267" s="27" t="s">
        <v>364</v>
      </c>
      <c r="B267" s="28" t="s">
        <v>44</v>
      </c>
      <c r="C267" s="28" t="s">
        <v>144</v>
      </c>
      <c r="D267" s="28" t="s">
        <v>49</v>
      </c>
      <c r="E267" s="28" t="s">
        <v>363</v>
      </c>
      <c r="F267" s="28"/>
      <c r="G267" s="29">
        <v>1364</v>
      </c>
      <c r="H267" s="29">
        <v>1364</v>
      </c>
      <c r="I267" s="30">
        <f t="shared" si="4"/>
        <v>100</v>
      </c>
    </row>
    <row r="268" spans="1:9" ht="37.5" x14ac:dyDescent="0.25">
      <c r="A268" s="27" t="s">
        <v>20</v>
      </c>
      <c r="B268" s="28" t="s">
        <v>44</v>
      </c>
      <c r="C268" s="28" t="s">
        <v>144</v>
      </c>
      <c r="D268" s="28" t="s">
        <v>41</v>
      </c>
      <c r="E268" s="28" t="s">
        <v>363</v>
      </c>
      <c r="F268" s="28" t="s">
        <v>21</v>
      </c>
      <c r="G268" s="29">
        <v>1364</v>
      </c>
      <c r="H268" s="29">
        <v>1364</v>
      </c>
      <c r="I268" s="38">
        <f t="shared" si="4"/>
        <v>100</v>
      </c>
    </row>
    <row r="269" spans="1:9" ht="19.5" x14ac:dyDescent="0.25">
      <c r="A269" s="31" t="s">
        <v>166</v>
      </c>
      <c r="B269" s="32" t="s">
        <v>44</v>
      </c>
      <c r="C269" s="32" t="s">
        <v>67</v>
      </c>
      <c r="D269" s="32" t="s">
        <v>9</v>
      </c>
      <c r="E269" s="32"/>
      <c r="F269" s="32"/>
      <c r="G269" s="33">
        <f>G270+G272</f>
        <v>1281.0650000000001</v>
      </c>
      <c r="H269" s="33">
        <f>H270+H272</f>
        <v>1281.0650000000001</v>
      </c>
      <c r="I269" s="34">
        <f t="shared" si="4"/>
        <v>100</v>
      </c>
    </row>
    <row r="270" spans="1:9" ht="39.75" customHeight="1" x14ac:dyDescent="0.25">
      <c r="A270" s="27" t="s">
        <v>167</v>
      </c>
      <c r="B270" s="28" t="s">
        <v>44</v>
      </c>
      <c r="C270" s="28" t="s">
        <v>67</v>
      </c>
      <c r="D270" s="28" t="s">
        <v>9</v>
      </c>
      <c r="E270" s="28" t="s">
        <v>168</v>
      </c>
      <c r="F270" s="28"/>
      <c r="G270" s="29">
        <v>1054.875</v>
      </c>
      <c r="H270" s="29">
        <v>1054.875</v>
      </c>
      <c r="I270" s="30">
        <f t="shared" si="4"/>
        <v>100</v>
      </c>
    </row>
    <row r="271" spans="1:9" ht="37.5" x14ac:dyDescent="0.25">
      <c r="A271" s="27" t="s">
        <v>20</v>
      </c>
      <c r="B271" s="28" t="s">
        <v>44</v>
      </c>
      <c r="C271" s="28" t="s">
        <v>67</v>
      </c>
      <c r="D271" s="28" t="s">
        <v>9</v>
      </c>
      <c r="E271" s="28" t="s">
        <v>168</v>
      </c>
      <c r="F271" s="28" t="s">
        <v>21</v>
      </c>
      <c r="G271" s="29">
        <v>1054.875</v>
      </c>
      <c r="H271" s="29">
        <v>1054.875</v>
      </c>
      <c r="I271" s="30">
        <f t="shared" si="4"/>
        <v>100</v>
      </c>
    </row>
    <row r="272" spans="1:9" ht="37.5" x14ac:dyDescent="0.25">
      <c r="A272" s="27" t="s">
        <v>420</v>
      </c>
      <c r="B272" s="28" t="s">
        <v>44</v>
      </c>
      <c r="C272" s="28" t="s">
        <v>67</v>
      </c>
      <c r="D272" s="28" t="s">
        <v>9</v>
      </c>
      <c r="E272" s="28" t="s">
        <v>419</v>
      </c>
      <c r="F272" s="28" t="s">
        <v>21</v>
      </c>
      <c r="G272" s="29">
        <v>226.19</v>
      </c>
      <c r="H272" s="29">
        <v>226.19</v>
      </c>
      <c r="I272" s="30">
        <f t="shared" si="4"/>
        <v>100</v>
      </c>
    </row>
    <row r="273" spans="1:9" ht="19.5" x14ac:dyDescent="0.25">
      <c r="A273" s="31" t="s">
        <v>169</v>
      </c>
      <c r="B273" s="32" t="s">
        <v>44</v>
      </c>
      <c r="C273" s="32" t="s">
        <v>67</v>
      </c>
      <c r="D273" s="32" t="s">
        <v>46</v>
      </c>
      <c r="E273" s="32"/>
      <c r="F273" s="32"/>
      <c r="G273" s="33">
        <f>G274+G277+G280+G281</f>
        <v>37131.205999999998</v>
      </c>
      <c r="H273" s="33">
        <f>H274+H277+H280+H281</f>
        <v>37127.521000000001</v>
      </c>
      <c r="I273" s="34">
        <f t="shared" si="4"/>
        <v>99.990075733064003</v>
      </c>
    </row>
    <row r="274" spans="1:9" ht="17.25" customHeight="1" x14ac:dyDescent="0.25">
      <c r="A274" s="27" t="s">
        <v>170</v>
      </c>
      <c r="B274" s="28" t="s">
        <v>44</v>
      </c>
      <c r="C274" s="28" t="s">
        <v>67</v>
      </c>
      <c r="D274" s="28" t="s">
        <v>46</v>
      </c>
      <c r="E274" s="28" t="s">
        <v>171</v>
      </c>
      <c r="F274" s="28"/>
      <c r="G274" s="29">
        <f>G275+G276</f>
        <v>325.5</v>
      </c>
      <c r="H274" s="29">
        <f>H275+H276</f>
        <v>324.30600000000004</v>
      </c>
      <c r="I274" s="30">
        <f t="shared" si="4"/>
        <v>99.633179723502323</v>
      </c>
    </row>
    <row r="275" spans="1:9" ht="20.25" customHeight="1" x14ac:dyDescent="0.25">
      <c r="A275" s="27" t="s">
        <v>12</v>
      </c>
      <c r="B275" s="28" t="s">
        <v>44</v>
      </c>
      <c r="C275" s="28" t="s">
        <v>67</v>
      </c>
      <c r="D275" s="28" t="s">
        <v>46</v>
      </c>
      <c r="E275" s="28" t="s">
        <v>171</v>
      </c>
      <c r="F275" s="28" t="s">
        <v>83</v>
      </c>
      <c r="G275" s="29">
        <v>250</v>
      </c>
      <c r="H275" s="29">
        <v>248.80600000000001</v>
      </c>
      <c r="I275" s="30">
        <f t="shared" si="4"/>
        <v>99.522400000000005</v>
      </c>
    </row>
    <row r="276" spans="1:9" ht="77.25" customHeight="1" x14ac:dyDescent="0.25">
      <c r="A276" s="27" t="s">
        <v>85</v>
      </c>
      <c r="B276" s="28" t="s">
        <v>44</v>
      </c>
      <c r="C276" s="28" t="s">
        <v>67</v>
      </c>
      <c r="D276" s="28" t="s">
        <v>46</v>
      </c>
      <c r="E276" s="28" t="s">
        <v>171</v>
      </c>
      <c r="F276" s="28" t="s">
        <v>86</v>
      </c>
      <c r="G276" s="29">
        <v>75.5</v>
      </c>
      <c r="H276" s="29">
        <v>75.5</v>
      </c>
      <c r="I276" s="30">
        <f t="shared" si="4"/>
        <v>100</v>
      </c>
    </row>
    <row r="277" spans="1:9" ht="39.75" customHeight="1" x14ac:dyDescent="0.25">
      <c r="A277" s="27" t="s">
        <v>172</v>
      </c>
      <c r="B277" s="28" t="s">
        <v>44</v>
      </c>
      <c r="C277" s="28" t="s">
        <v>67</v>
      </c>
      <c r="D277" s="28" t="s">
        <v>46</v>
      </c>
      <c r="E277" s="28" t="s">
        <v>173</v>
      </c>
      <c r="F277" s="28"/>
      <c r="G277" s="29">
        <f>G278+G279</f>
        <v>1628.58</v>
      </c>
      <c r="H277" s="29">
        <f>H278+H279</f>
        <v>1626.0889999999999</v>
      </c>
      <c r="I277" s="30">
        <f t="shared" si="4"/>
        <v>99.847044664677213</v>
      </c>
    </row>
    <row r="278" spans="1:9" ht="22.5" customHeight="1" x14ac:dyDescent="0.25">
      <c r="A278" s="27" t="s">
        <v>12</v>
      </c>
      <c r="B278" s="28" t="s">
        <v>44</v>
      </c>
      <c r="C278" s="28" t="s">
        <v>67</v>
      </c>
      <c r="D278" s="28" t="s">
        <v>46</v>
      </c>
      <c r="E278" s="28" t="s">
        <v>173</v>
      </c>
      <c r="F278" s="28" t="s">
        <v>83</v>
      </c>
      <c r="G278" s="29">
        <v>1265.5550000000001</v>
      </c>
      <c r="H278" s="29">
        <v>1263.0640000000001</v>
      </c>
      <c r="I278" s="30">
        <f t="shared" si="4"/>
        <v>99.803169360478208</v>
      </c>
    </row>
    <row r="279" spans="1:9" ht="76.5" customHeight="1" x14ac:dyDescent="0.25">
      <c r="A279" s="27" t="s">
        <v>85</v>
      </c>
      <c r="B279" s="28" t="s">
        <v>44</v>
      </c>
      <c r="C279" s="28" t="s">
        <v>67</v>
      </c>
      <c r="D279" s="28" t="s">
        <v>46</v>
      </c>
      <c r="E279" s="28" t="s">
        <v>173</v>
      </c>
      <c r="F279" s="28" t="s">
        <v>86</v>
      </c>
      <c r="G279" s="29">
        <v>363.02499999999998</v>
      </c>
      <c r="H279" s="29">
        <v>363.02499999999998</v>
      </c>
      <c r="I279" s="30">
        <f t="shared" si="4"/>
        <v>100</v>
      </c>
    </row>
    <row r="280" spans="1:9" ht="18.75" x14ac:dyDescent="0.25">
      <c r="A280" s="27" t="s">
        <v>336</v>
      </c>
      <c r="B280" s="28" t="s">
        <v>44</v>
      </c>
      <c r="C280" s="28" t="s">
        <v>67</v>
      </c>
      <c r="D280" s="28" t="s">
        <v>46</v>
      </c>
      <c r="E280" s="28" t="s">
        <v>337</v>
      </c>
      <c r="F280" s="28"/>
      <c r="G280" s="29">
        <v>5177.1260000000002</v>
      </c>
      <c r="H280" s="29">
        <v>5177.1260000000002</v>
      </c>
      <c r="I280" s="30">
        <v>100</v>
      </c>
    </row>
    <row r="281" spans="1:9" ht="56.25" x14ac:dyDescent="0.25">
      <c r="A281" s="27" t="s">
        <v>422</v>
      </c>
      <c r="B281" s="28" t="s">
        <v>44</v>
      </c>
      <c r="C281" s="28" t="s">
        <v>67</v>
      </c>
      <c r="D281" s="28" t="s">
        <v>46</v>
      </c>
      <c r="E281" s="28" t="s">
        <v>421</v>
      </c>
      <c r="F281" s="28"/>
      <c r="G281" s="29">
        <f>G282+G283</f>
        <v>30000</v>
      </c>
      <c r="H281" s="29">
        <f>H282+H283</f>
        <v>30000</v>
      </c>
      <c r="I281" s="30">
        <v>100</v>
      </c>
    </row>
    <row r="282" spans="1:9" ht="37.5" x14ac:dyDescent="0.25">
      <c r="A282" s="27" t="s">
        <v>152</v>
      </c>
      <c r="B282" s="28" t="s">
        <v>44</v>
      </c>
      <c r="C282" s="28" t="s">
        <v>67</v>
      </c>
      <c r="D282" s="28" t="s">
        <v>46</v>
      </c>
      <c r="E282" s="28" t="s">
        <v>421</v>
      </c>
      <c r="F282" s="28" t="s">
        <v>153</v>
      </c>
      <c r="G282" s="29">
        <v>19549.45</v>
      </c>
      <c r="H282" s="29">
        <v>19549.45</v>
      </c>
      <c r="I282" s="30">
        <v>100</v>
      </c>
    </row>
    <row r="283" spans="1:9" ht="22.5" customHeight="1" x14ac:dyDescent="0.25">
      <c r="A283" s="27" t="s">
        <v>335</v>
      </c>
      <c r="B283" s="28" t="s">
        <v>44</v>
      </c>
      <c r="C283" s="28" t="s">
        <v>67</v>
      </c>
      <c r="D283" s="28" t="s">
        <v>46</v>
      </c>
      <c r="E283" s="28" t="s">
        <v>421</v>
      </c>
      <c r="F283" s="28" t="s">
        <v>214</v>
      </c>
      <c r="G283" s="29">
        <v>10450.549999999999</v>
      </c>
      <c r="H283" s="29">
        <v>10450.549999999999</v>
      </c>
      <c r="I283" s="30">
        <f t="shared" si="4"/>
        <v>100</v>
      </c>
    </row>
    <row r="284" spans="1:9" ht="19.5" x14ac:dyDescent="0.25">
      <c r="A284" s="31" t="s">
        <v>174</v>
      </c>
      <c r="B284" s="32" t="s">
        <v>44</v>
      </c>
      <c r="C284" s="32" t="s">
        <v>67</v>
      </c>
      <c r="D284" s="32" t="s">
        <v>49</v>
      </c>
      <c r="E284" s="32"/>
      <c r="F284" s="35"/>
      <c r="G284" s="33">
        <f>G285+G287+G289+G291+G293+G295</f>
        <v>33713.807000000001</v>
      </c>
      <c r="H284" s="33">
        <f>H285+H287+H289+H291+H293+H295</f>
        <v>33713.807000000001</v>
      </c>
      <c r="I284" s="34">
        <f t="shared" si="4"/>
        <v>100</v>
      </c>
    </row>
    <row r="285" spans="1:9" ht="37.5" x14ac:dyDescent="0.25">
      <c r="A285" s="27" t="s">
        <v>175</v>
      </c>
      <c r="B285" s="28" t="s">
        <v>44</v>
      </c>
      <c r="C285" s="28" t="s">
        <v>67</v>
      </c>
      <c r="D285" s="28" t="s">
        <v>49</v>
      </c>
      <c r="E285" s="28" t="s">
        <v>176</v>
      </c>
      <c r="F285" s="28"/>
      <c r="G285" s="29">
        <v>5535.3829999999998</v>
      </c>
      <c r="H285" s="29">
        <v>5535.3829999999998</v>
      </c>
      <c r="I285" s="30">
        <f t="shared" si="4"/>
        <v>100</v>
      </c>
    </row>
    <row r="286" spans="1:9" ht="98.25" customHeight="1" x14ac:dyDescent="0.25">
      <c r="A286" s="27" t="s">
        <v>177</v>
      </c>
      <c r="B286" s="28" t="s">
        <v>44</v>
      </c>
      <c r="C286" s="28" t="s">
        <v>67</v>
      </c>
      <c r="D286" s="28" t="s">
        <v>49</v>
      </c>
      <c r="E286" s="28" t="s">
        <v>176</v>
      </c>
      <c r="F286" s="28" t="s">
        <v>178</v>
      </c>
      <c r="G286" s="29">
        <v>5535.3829999999998</v>
      </c>
      <c r="H286" s="29">
        <v>5535.3829999999998</v>
      </c>
      <c r="I286" s="30">
        <f t="shared" si="4"/>
        <v>100</v>
      </c>
    </row>
    <row r="287" spans="1:9" ht="40.5" customHeight="1" x14ac:dyDescent="0.25">
      <c r="A287" s="27" t="s">
        <v>88</v>
      </c>
      <c r="B287" s="28" t="s">
        <v>44</v>
      </c>
      <c r="C287" s="28" t="s">
        <v>67</v>
      </c>
      <c r="D287" s="28" t="s">
        <v>49</v>
      </c>
      <c r="E287" s="28" t="s">
        <v>179</v>
      </c>
      <c r="F287" s="28"/>
      <c r="G287" s="29">
        <v>4300</v>
      </c>
      <c r="H287" s="29">
        <v>4300</v>
      </c>
      <c r="I287" s="30">
        <f t="shared" si="4"/>
        <v>100</v>
      </c>
    </row>
    <row r="288" spans="1:9" ht="95.25" customHeight="1" x14ac:dyDescent="0.25">
      <c r="A288" s="27" t="s">
        <v>177</v>
      </c>
      <c r="B288" s="28" t="s">
        <v>44</v>
      </c>
      <c r="C288" s="28" t="s">
        <v>67</v>
      </c>
      <c r="D288" s="28" t="s">
        <v>49</v>
      </c>
      <c r="E288" s="28" t="s">
        <v>179</v>
      </c>
      <c r="F288" s="28" t="s">
        <v>178</v>
      </c>
      <c r="G288" s="29">
        <v>4300</v>
      </c>
      <c r="H288" s="29">
        <v>4300</v>
      </c>
      <c r="I288" s="30">
        <f t="shared" si="4"/>
        <v>100</v>
      </c>
    </row>
    <row r="289" spans="1:9" ht="56.25" x14ac:dyDescent="0.25">
      <c r="A289" s="27" t="s">
        <v>424</v>
      </c>
      <c r="B289" s="28" t="s">
        <v>44</v>
      </c>
      <c r="C289" s="28" t="s">
        <v>67</v>
      </c>
      <c r="D289" s="28" t="s">
        <v>49</v>
      </c>
      <c r="E289" s="28" t="s">
        <v>365</v>
      </c>
      <c r="F289" s="28"/>
      <c r="G289" s="29">
        <v>31.992000000000001</v>
      </c>
      <c r="H289" s="29">
        <v>31.992000000000001</v>
      </c>
      <c r="I289" s="30">
        <f t="shared" si="4"/>
        <v>100</v>
      </c>
    </row>
    <row r="290" spans="1:9" ht="37.5" x14ac:dyDescent="0.25">
      <c r="A290" s="27" t="s">
        <v>152</v>
      </c>
      <c r="B290" s="28" t="s">
        <v>44</v>
      </c>
      <c r="C290" s="28" t="s">
        <v>67</v>
      </c>
      <c r="D290" s="28" t="s">
        <v>49</v>
      </c>
      <c r="E290" s="28" t="s">
        <v>365</v>
      </c>
      <c r="F290" s="28" t="s">
        <v>153</v>
      </c>
      <c r="G290" s="29">
        <v>31.992000000000001</v>
      </c>
      <c r="H290" s="29">
        <v>31.992000000000001</v>
      </c>
      <c r="I290" s="30">
        <v>100</v>
      </c>
    </row>
    <row r="291" spans="1:9" ht="131.25" x14ac:dyDescent="0.25">
      <c r="A291" s="27" t="s">
        <v>131</v>
      </c>
      <c r="B291" s="28" t="s">
        <v>44</v>
      </c>
      <c r="C291" s="28" t="s">
        <v>67</v>
      </c>
      <c r="D291" s="28" t="s">
        <v>49</v>
      </c>
      <c r="E291" s="28" t="s">
        <v>423</v>
      </c>
      <c r="F291" s="28" t="s">
        <v>153</v>
      </c>
      <c r="G291" s="29">
        <v>111.495</v>
      </c>
      <c r="H291" s="29">
        <v>111.495</v>
      </c>
      <c r="I291" s="30">
        <v>100</v>
      </c>
    </row>
    <row r="292" spans="1:9" ht="37.5" x14ac:dyDescent="0.25">
      <c r="A292" s="27" t="s">
        <v>152</v>
      </c>
      <c r="B292" s="28" t="s">
        <v>44</v>
      </c>
      <c r="C292" s="28" t="s">
        <v>67</v>
      </c>
      <c r="D292" s="28" t="s">
        <v>49</v>
      </c>
      <c r="E292" s="28" t="s">
        <v>423</v>
      </c>
      <c r="F292" s="28" t="s">
        <v>153</v>
      </c>
      <c r="G292" s="29">
        <v>111.495</v>
      </c>
      <c r="H292" s="29">
        <v>111.495</v>
      </c>
      <c r="I292" s="30">
        <v>100</v>
      </c>
    </row>
    <row r="293" spans="1:9" ht="56.25" x14ac:dyDescent="0.25">
      <c r="A293" s="27" t="s">
        <v>180</v>
      </c>
      <c r="B293" s="28" t="s">
        <v>44</v>
      </c>
      <c r="C293" s="28" t="s">
        <v>67</v>
      </c>
      <c r="D293" s="28" t="s">
        <v>49</v>
      </c>
      <c r="E293" s="28" t="s">
        <v>181</v>
      </c>
      <c r="F293" s="28"/>
      <c r="G293" s="29">
        <v>22993.671999999999</v>
      </c>
      <c r="H293" s="29">
        <v>22993.671999999999</v>
      </c>
      <c r="I293" s="30">
        <f t="shared" si="4"/>
        <v>100</v>
      </c>
    </row>
    <row r="294" spans="1:9" ht="37.5" x14ac:dyDescent="0.25">
      <c r="A294" s="27" t="s">
        <v>152</v>
      </c>
      <c r="B294" s="28" t="s">
        <v>44</v>
      </c>
      <c r="C294" s="28" t="s">
        <v>67</v>
      </c>
      <c r="D294" s="28" t="s">
        <v>49</v>
      </c>
      <c r="E294" s="28" t="s">
        <v>181</v>
      </c>
      <c r="F294" s="28" t="s">
        <v>153</v>
      </c>
      <c r="G294" s="29">
        <v>22993.671999999999</v>
      </c>
      <c r="H294" s="29">
        <v>22993.671999999999</v>
      </c>
      <c r="I294" s="30">
        <f t="shared" si="4"/>
        <v>100</v>
      </c>
    </row>
    <row r="295" spans="1:9" ht="18.75" x14ac:dyDescent="0.25">
      <c r="A295" s="27" t="s">
        <v>182</v>
      </c>
      <c r="B295" s="28" t="s">
        <v>44</v>
      </c>
      <c r="C295" s="28" t="s">
        <v>67</v>
      </c>
      <c r="D295" s="28" t="s">
        <v>49</v>
      </c>
      <c r="E295" s="28" t="s">
        <v>183</v>
      </c>
      <c r="F295" s="28"/>
      <c r="G295" s="29">
        <v>741.26499999999999</v>
      </c>
      <c r="H295" s="29">
        <v>741.26499999999999</v>
      </c>
      <c r="I295" s="30">
        <f t="shared" si="4"/>
        <v>100</v>
      </c>
    </row>
    <row r="296" spans="1:9" ht="94.5" customHeight="1" x14ac:dyDescent="0.25">
      <c r="A296" s="27" t="s">
        <v>177</v>
      </c>
      <c r="B296" s="28" t="s">
        <v>44</v>
      </c>
      <c r="C296" s="28" t="s">
        <v>67</v>
      </c>
      <c r="D296" s="28" t="s">
        <v>49</v>
      </c>
      <c r="E296" s="28" t="s">
        <v>183</v>
      </c>
      <c r="F296" s="28" t="s">
        <v>178</v>
      </c>
      <c r="G296" s="29">
        <v>741.26499999999999</v>
      </c>
      <c r="H296" s="29">
        <v>741.26499999999999</v>
      </c>
      <c r="I296" s="30">
        <f t="shared" si="4"/>
        <v>100</v>
      </c>
    </row>
    <row r="297" spans="1:9" ht="21.75" customHeight="1" x14ac:dyDescent="0.25">
      <c r="A297" s="31" t="s">
        <v>184</v>
      </c>
      <c r="B297" s="32" t="s">
        <v>44</v>
      </c>
      <c r="C297" s="32" t="s">
        <v>39</v>
      </c>
      <c r="D297" s="32" t="s">
        <v>46</v>
      </c>
      <c r="E297" s="32"/>
      <c r="F297" s="32"/>
      <c r="G297" s="37">
        <v>2400</v>
      </c>
      <c r="H297" s="37">
        <v>2400</v>
      </c>
      <c r="I297" s="34">
        <f t="shared" ref="I297:I356" si="5">H297/G297*100</f>
        <v>100</v>
      </c>
    </row>
    <row r="298" spans="1:9" ht="37.5" x14ac:dyDescent="0.25">
      <c r="A298" s="27" t="s">
        <v>185</v>
      </c>
      <c r="B298" s="28" t="s">
        <v>44</v>
      </c>
      <c r="C298" s="28" t="s">
        <v>39</v>
      </c>
      <c r="D298" s="28" t="s">
        <v>46</v>
      </c>
      <c r="E298" s="28" t="s">
        <v>186</v>
      </c>
      <c r="F298" s="28"/>
      <c r="G298" s="29">
        <v>2400</v>
      </c>
      <c r="H298" s="29">
        <v>2400</v>
      </c>
      <c r="I298" s="30">
        <f t="shared" si="5"/>
        <v>100</v>
      </c>
    </row>
    <row r="299" spans="1:9" ht="37.5" x14ac:dyDescent="0.25">
      <c r="A299" s="27" t="s">
        <v>20</v>
      </c>
      <c r="B299" s="28" t="s">
        <v>44</v>
      </c>
      <c r="C299" s="28" t="s">
        <v>39</v>
      </c>
      <c r="D299" s="28" t="s">
        <v>46</v>
      </c>
      <c r="E299" s="28" t="s">
        <v>186</v>
      </c>
      <c r="F299" s="28" t="s">
        <v>21</v>
      </c>
      <c r="G299" s="29">
        <v>2400</v>
      </c>
      <c r="H299" s="29">
        <v>2400</v>
      </c>
      <c r="I299" s="30">
        <f t="shared" si="5"/>
        <v>100</v>
      </c>
    </row>
    <row r="300" spans="1:9" ht="75" x14ac:dyDescent="0.25">
      <c r="A300" s="27" t="s">
        <v>425</v>
      </c>
      <c r="B300" s="28" t="s">
        <v>44</v>
      </c>
      <c r="C300" s="28" t="s">
        <v>188</v>
      </c>
      <c r="D300" s="28" t="s">
        <v>49</v>
      </c>
      <c r="E300" s="28"/>
      <c r="F300" s="28"/>
      <c r="G300" s="29">
        <f>G301+G303</f>
        <v>7161.2910000000002</v>
      </c>
      <c r="H300" s="29">
        <f>H301+H303</f>
        <v>7161.2910000000002</v>
      </c>
      <c r="I300" s="30">
        <v>100</v>
      </c>
    </row>
    <row r="301" spans="1:9" ht="40.5" customHeight="1" x14ac:dyDescent="0.25">
      <c r="A301" s="27" t="s">
        <v>426</v>
      </c>
      <c r="B301" s="28" t="s">
        <v>44</v>
      </c>
      <c r="C301" s="28" t="s">
        <v>188</v>
      </c>
      <c r="D301" s="28" t="s">
        <v>49</v>
      </c>
      <c r="E301" s="28" t="s">
        <v>427</v>
      </c>
      <c r="F301" s="28"/>
      <c r="G301" s="29">
        <v>2240.817</v>
      </c>
      <c r="H301" s="29">
        <v>2240.817</v>
      </c>
      <c r="I301" s="30">
        <v>100</v>
      </c>
    </row>
    <row r="302" spans="1:9" ht="18.75" x14ac:dyDescent="0.25">
      <c r="A302" s="27" t="s">
        <v>428</v>
      </c>
      <c r="B302" s="28" t="s">
        <v>44</v>
      </c>
      <c r="C302" s="28" t="s">
        <v>188</v>
      </c>
      <c r="D302" s="28" t="s">
        <v>49</v>
      </c>
      <c r="E302" s="28" t="s">
        <v>427</v>
      </c>
      <c r="F302" s="28" t="s">
        <v>190</v>
      </c>
      <c r="G302" s="29">
        <v>2240.817</v>
      </c>
      <c r="H302" s="29">
        <v>2240.817</v>
      </c>
      <c r="I302" s="30">
        <v>100</v>
      </c>
    </row>
    <row r="303" spans="1:9" ht="37.5" x14ac:dyDescent="0.25">
      <c r="A303" s="27" t="s">
        <v>429</v>
      </c>
      <c r="B303" s="28" t="s">
        <v>44</v>
      </c>
      <c r="C303" s="28" t="s">
        <v>188</v>
      </c>
      <c r="D303" s="28" t="s">
        <v>49</v>
      </c>
      <c r="E303" s="28" t="s">
        <v>430</v>
      </c>
      <c r="F303" s="28"/>
      <c r="G303" s="29">
        <v>4920.4740000000002</v>
      </c>
      <c r="H303" s="29">
        <v>4920.4740000000002</v>
      </c>
      <c r="I303" s="30">
        <v>100</v>
      </c>
    </row>
    <row r="304" spans="1:9" ht="18.75" x14ac:dyDescent="0.25">
      <c r="A304" s="27" t="s">
        <v>428</v>
      </c>
      <c r="B304" s="28" t="s">
        <v>44</v>
      </c>
      <c r="C304" s="28" t="s">
        <v>188</v>
      </c>
      <c r="D304" s="28" t="s">
        <v>49</v>
      </c>
      <c r="E304" s="28" t="s">
        <v>430</v>
      </c>
      <c r="F304" s="28" t="s">
        <v>190</v>
      </c>
      <c r="G304" s="29">
        <v>4920.4740000000002</v>
      </c>
      <c r="H304" s="29">
        <v>4920.4740000000002</v>
      </c>
      <c r="I304" s="30">
        <v>100</v>
      </c>
    </row>
    <row r="305" spans="1:9" ht="40.5" customHeight="1" x14ac:dyDescent="0.25">
      <c r="A305" s="23" t="s">
        <v>309</v>
      </c>
      <c r="B305" s="24" t="s">
        <v>191</v>
      </c>
      <c r="C305" s="24"/>
      <c r="D305" s="24"/>
      <c r="E305" s="24"/>
      <c r="F305" s="24"/>
      <c r="G305" s="25">
        <f>G306+G326+G331+G333+G336</f>
        <v>67982.150000000009</v>
      </c>
      <c r="H305" s="25">
        <f>H306+H326+H331+H333+H336</f>
        <v>67972.536000000007</v>
      </c>
      <c r="I305" s="26">
        <f t="shared" si="5"/>
        <v>99.985858052444641</v>
      </c>
    </row>
    <row r="306" spans="1:9" ht="93.75" x14ac:dyDescent="0.25">
      <c r="A306" s="31" t="s">
        <v>61</v>
      </c>
      <c r="B306" s="32" t="s">
        <v>191</v>
      </c>
      <c r="C306" s="32" t="s">
        <v>9</v>
      </c>
      <c r="D306" s="32" t="s">
        <v>41</v>
      </c>
      <c r="E306" s="32"/>
      <c r="F306" s="32"/>
      <c r="G306" s="33">
        <f>G307+G310+G316+G319</f>
        <v>13768.976999999999</v>
      </c>
      <c r="H306" s="33">
        <f>H307+H310+H316+H319</f>
        <v>13759.362999999999</v>
      </c>
      <c r="I306" s="34">
        <f t="shared" si="5"/>
        <v>99.930176366770027</v>
      </c>
    </row>
    <row r="307" spans="1:9" ht="56.25" customHeight="1" x14ac:dyDescent="0.25">
      <c r="A307" s="27" t="s">
        <v>11</v>
      </c>
      <c r="B307" s="28" t="s">
        <v>191</v>
      </c>
      <c r="C307" s="28" t="s">
        <v>9</v>
      </c>
      <c r="D307" s="28" t="s">
        <v>41</v>
      </c>
      <c r="E307" s="28" t="s">
        <v>314</v>
      </c>
      <c r="F307" s="28"/>
      <c r="G307" s="29">
        <f>G308+G309</f>
        <v>283.33299999999997</v>
      </c>
      <c r="H307" s="29">
        <f>H308+H309</f>
        <v>283.33299999999997</v>
      </c>
      <c r="I307" s="30">
        <f t="shared" si="5"/>
        <v>100</v>
      </c>
    </row>
    <row r="308" spans="1:9" ht="22.5" customHeight="1" x14ac:dyDescent="0.25">
      <c r="A308" s="27" t="s">
        <v>12</v>
      </c>
      <c r="B308" s="28" t="s">
        <v>191</v>
      </c>
      <c r="C308" s="28" t="s">
        <v>9</v>
      </c>
      <c r="D308" s="28" t="s">
        <v>41</v>
      </c>
      <c r="E308" s="28" t="s">
        <v>314</v>
      </c>
      <c r="F308" s="28" t="s">
        <v>13</v>
      </c>
      <c r="G308" s="29">
        <v>217.614</v>
      </c>
      <c r="H308" s="29">
        <v>217.614</v>
      </c>
      <c r="I308" s="30">
        <f t="shared" si="5"/>
        <v>100</v>
      </c>
    </row>
    <row r="309" spans="1:9" ht="94.5" customHeight="1" x14ac:dyDescent="0.25">
      <c r="A309" s="27" t="s">
        <v>14</v>
      </c>
      <c r="B309" s="28" t="s">
        <v>191</v>
      </c>
      <c r="C309" s="28" t="s">
        <v>9</v>
      </c>
      <c r="D309" s="28" t="s">
        <v>41</v>
      </c>
      <c r="E309" s="28" t="s">
        <v>314</v>
      </c>
      <c r="F309" s="28" t="s">
        <v>15</v>
      </c>
      <c r="G309" s="29">
        <v>65.718999999999994</v>
      </c>
      <c r="H309" s="29">
        <v>65.718999999999994</v>
      </c>
      <c r="I309" s="30">
        <f t="shared" si="5"/>
        <v>100</v>
      </c>
    </row>
    <row r="310" spans="1:9" ht="37.5" x14ac:dyDescent="0.25">
      <c r="A310" s="27" t="s">
        <v>16</v>
      </c>
      <c r="B310" s="28" t="s">
        <v>191</v>
      </c>
      <c r="C310" s="28" t="s">
        <v>9</v>
      </c>
      <c r="D310" s="28" t="s">
        <v>41</v>
      </c>
      <c r="E310" s="28" t="s">
        <v>316</v>
      </c>
      <c r="F310" s="28"/>
      <c r="G310" s="29">
        <f>G311+G312+G313+G314+G315</f>
        <v>4849.2039999999997</v>
      </c>
      <c r="H310" s="29">
        <f>H311+H312+H313+H314+H315</f>
        <v>4839.59</v>
      </c>
      <c r="I310" s="30">
        <f t="shared" si="5"/>
        <v>99.801740656817088</v>
      </c>
    </row>
    <row r="311" spans="1:9" ht="23.25" customHeight="1" x14ac:dyDescent="0.25">
      <c r="A311" s="27" t="s">
        <v>12</v>
      </c>
      <c r="B311" s="28" t="s">
        <v>191</v>
      </c>
      <c r="C311" s="28" t="s">
        <v>9</v>
      </c>
      <c r="D311" s="28" t="s">
        <v>41</v>
      </c>
      <c r="E311" s="28" t="s">
        <v>17</v>
      </c>
      <c r="F311" s="28" t="s">
        <v>13</v>
      </c>
      <c r="G311" s="29">
        <v>1923.778</v>
      </c>
      <c r="H311" s="29">
        <v>1923.778</v>
      </c>
      <c r="I311" s="30">
        <f t="shared" si="5"/>
        <v>100</v>
      </c>
    </row>
    <row r="312" spans="1:9" ht="96" customHeight="1" x14ac:dyDescent="0.25">
      <c r="A312" s="27" t="s">
        <v>14</v>
      </c>
      <c r="B312" s="28" t="s">
        <v>191</v>
      </c>
      <c r="C312" s="28" t="s">
        <v>9</v>
      </c>
      <c r="D312" s="28" t="s">
        <v>41</v>
      </c>
      <c r="E312" s="28" t="s">
        <v>17</v>
      </c>
      <c r="F312" s="28" t="s">
        <v>15</v>
      </c>
      <c r="G312" s="29">
        <v>731.923</v>
      </c>
      <c r="H312" s="29">
        <v>731.923</v>
      </c>
      <c r="I312" s="30">
        <f t="shared" si="5"/>
        <v>100</v>
      </c>
    </row>
    <row r="313" spans="1:9" ht="56.25" x14ac:dyDescent="0.25">
      <c r="A313" s="27" t="s">
        <v>18</v>
      </c>
      <c r="B313" s="28" t="s">
        <v>191</v>
      </c>
      <c r="C313" s="28" t="s">
        <v>9</v>
      </c>
      <c r="D313" s="28" t="s">
        <v>41</v>
      </c>
      <c r="E313" s="28" t="s">
        <v>17</v>
      </c>
      <c r="F313" s="28" t="s">
        <v>19</v>
      </c>
      <c r="G313" s="29">
        <v>237.52799999999999</v>
      </c>
      <c r="H313" s="29">
        <v>227.91399999999999</v>
      </c>
      <c r="I313" s="30">
        <f t="shared" si="5"/>
        <v>95.952477181637533</v>
      </c>
    </row>
    <row r="314" spans="1:9" ht="37.5" x14ac:dyDescent="0.25">
      <c r="A314" s="27" t="s">
        <v>20</v>
      </c>
      <c r="B314" s="28" t="s">
        <v>191</v>
      </c>
      <c r="C314" s="28" t="s">
        <v>9</v>
      </c>
      <c r="D314" s="28" t="s">
        <v>41</v>
      </c>
      <c r="E314" s="28" t="s">
        <v>17</v>
      </c>
      <c r="F314" s="28" t="s">
        <v>21</v>
      </c>
      <c r="G314" s="29">
        <v>1953.895</v>
      </c>
      <c r="H314" s="29">
        <v>1953.895</v>
      </c>
      <c r="I314" s="30">
        <f t="shared" si="5"/>
        <v>100</v>
      </c>
    </row>
    <row r="315" spans="1:9" ht="37.5" x14ac:dyDescent="0.25">
      <c r="A315" s="27" t="s">
        <v>22</v>
      </c>
      <c r="B315" s="28" t="s">
        <v>191</v>
      </c>
      <c r="C315" s="28" t="s">
        <v>9</v>
      </c>
      <c r="D315" s="28" t="s">
        <v>41</v>
      </c>
      <c r="E315" s="28" t="s">
        <v>17</v>
      </c>
      <c r="F315" s="28" t="s">
        <v>23</v>
      </c>
      <c r="G315" s="29">
        <v>2.08</v>
      </c>
      <c r="H315" s="29">
        <v>2.08</v>
      </c>
      <c r="I315" s="30">
        <f t="shared" si="5"/>
        <v>100</v>
      </c>
    </row>
    <row r="316" spans="1:9" ht="56.25" x14ac:dyDescent="0.25">
      <c r="A316" s="27" t="s">
        <v>26</v>
      </c>
      <c r="B316" s="28" t="s">
        <v>191</v>
      </c>
      <c r="C316" s="28" t="s">
        <v>9</v>
      </c>
      <c r="D316" s="28" t="s">
        <v>41</v>
      </c>
      <c r="E316" s="28" t="s">
        <v>27</v>
      </c>
      <c r="F316" s="28"/>
      <c r="G316" s="29">
        <f>G317+G318</f>
        <v>3688.44</v>
      </c>
      <c r="H316" s="29">
        <f>H317+H318</f>
        <v>3688.44</v>
      </c>
      <c r="I316" s="30">
        <f t="shared" si="5"/>
        <v>100</v>
      </c>
    </row>
    <row r="317" spans="1:9" ht="18.75" x14ac:dyDescent="0.25">
      <c r="A317" s="27" t="s">
        <v>12</v>
      </c>
      <c r="B317" s="28" t="s">
        <v>191</v>
      </c>
      <c r="C317" s="28" t="s">
        <v>9</v>
      </c>
      <c r="D317" s="28" t="s">
        <v>41</v>
      </c>
      <c r="E317" s="28" t="s">
        <v>27</v>
      </c>
      <c r="F317" s="28" t="s">
        <v>13</v>
      </c>
      <c r="G317" s="29">
        <v>2881.46</v>
      </c>
      <c r="H317" s="29">
        <v>2881.46</v>
      </c>
      <c r="I317" s="30">
        <f t="shared" si="5"/>
        <v>100</v>
      </c>
    </row>
    <row r="318" spans="1:9" ht="94.5" customHeight="1" x14ac:dyDescent="0.25">
      <c r="A318" s="27" t="s">
        <v>14</v>
      </c>
      <c r="B318" s="28" t="s">
        <v>191</v>
      </c>
      <c r="C318" s="28" t="s">
        <v>9</v>
      </c>
      <c r="D318" s="28" t="s">
        <v>41</v>
      </c>
      <c r="E318" s="28" t="s">
        <v>27</v>
      </c>
      <c r="F318" s="28" t="s">
        <v>15</v>
      </c>
      <c r="G318" s="29">
        <v>806.98</v>
      </c>
      <c r="H318" s="29">
        <v>806.98</v>
      </c>
      <c r="I318" s="30">
        <f t="shared" si="5"/>
        <v>100</v>
      </c>
    </row>
    <row r="319" spans="1:9" ht="93.75" x14ac:dyDescent="0.25">
      <c r="A319" s="27" t="s">
        <v>192</v>
      </c>
      <c r="B319" s="28" t="s">
        <v>191</v>
      </c>
      <c r="C319" s="28" t="s">
        <v>9</v>
      </c>
      <c r="D319" s="28" t="s">
        <v>41</v>
      </c>
      <c r="E319" s="28" t="s">
        <v>193</v>
      </c>
      <c r="F319" s="28"/>
      <c r="G319" s="29">
        <f>G320+G321+G322+G323</f>
        <v>4948</v>
      </c>
      <c r="H319" s="29">
        <f>H320+H321+H322+H323</f>
        <v>4948</v>
      </c>
      <c r="I319" s="30">
        <f t="shared" si="5"/>
        <v>100</v>
      </c>
    </row>
    <row r="320" spans="1:9" ht="18.75" x14ac:dyDescent="0.25">
      <c r="A320" s="27" t="s">
        <v>12</v>
      </c>
      <c r="B320" s="28" t="s">
        <v>191</v>
      </c>
      <c r="C320" s="28" t="s">
        <v>9</v>
      </c>
      <c r="D320" s="28" t="s">
        <v>41</v>
      </c>
      <c r="E320" s="28" t="s">
        <v>193</v>
      </c>
      <c r="F320" s="28" t="s">
        <v>13</v>
      </c>
      <c r="G320" s="29">
        <v>3437.93</v>
      </c>
      <c r="H320" s="29">
        <v>3437.93</v>
      </c>
      <c r="I320" s="30">
        <f t="shared" si="5"/>
        <v>100</v>
      </c>
    </row>
    <row r="321" spans="1:9" ht="93.75" customHeight="1" x14ac:dyDescent="0.25">
      <c r="A321" s="27" t="s">
        <v>14</v>
      </c>
      <c r="B321" s="28" t="s">
        <v>191</v>
      </c>
      <c r="C321" s="28" t="s">
        <v>9</v>
      </c>
      <c r="D321" s="28" t="s">
        <v>41</v>
      </c>
      <c r="E321" s="28" t="s">
        <v>193</v>
      </c>
      <c r="F321" s="28" t="s">
        <v>15</v>
      </c>
      <c r="G321" s="29">
        <v>1009.24</v>
      </c>
      <c r="H321" s="29">
        <v>1009.24</v>
      </c>
      <c r="I321" s="30">
        <f t="shared" si="5"/>
        <v>100</v>
      </c>
    </row>
    <row r="322" spans="1:9" ht="56.25" x14ac:dyDescent="0.25">
      <c r="A322" s="27" t="s">
        <v>18</v>
      </c>
      <c r="B322" s="28" t="s">
        <v>191</v>
      </c>
      <c r="C322" s="28" t="s">
        <v>9</v>
      </c>
      <c r="D322" s="28" t="s">
        <v>41</v>
      </c>
      <c r="E322" s="28" t="s">
        <v>193</v>
      </c>
      <c r="F322" s="28" t="s">
        <v>19</v>
      </c>
      <c r="G322" s="29">
        <v>0.83</v>
      </c>
      <c r="H322" s="29">
        <v>0.83</v>
      </c>
      <c r="I322" s="30">
        <f t="shared" si="5"/>
        <v>100</v>
      </c>
    </row>
    <row r="323" spans="1:9" ht="36" customHeight="1" x14ac:dyDescent="0.25">
      <c r="A323" s="27" t="s">
        <v>88</v>
      </c>
      <c r="B323" s="28" t="s">
        <v>191</v>
      </c>
      <c r="C323" s="28" t="s">
        <v>9</v>
      </c>
      <c r="D323" s="28" t="s">
        <v>41</v>
      </c>
      <c r="E323" s="28" t="s">
        <v>338</v>
      </c>
      <c r="F323" s="28"/>
      <c r="G323" s="29">
        <f>G324+G325</f>
        <v>500</v>
      </c>
      <c r="H323" s="29">
        <f>H324+H325</f>
        <v>500</v>
      </c>
      <c r="I323" s="30">
        <v>100</v>
      </c>
    </row>
    <row r="324" spans="1:9" ht="37.5" x14ac:dyDescent="0.25">
      <c r="A324" s="27" t="s">
        <v>29</v>
      </c>
      <c r="B324" s="28" t="s">
        <v>191</v>
      </c>
      <c r="C324" s="28" t="s">
        <v>9</v>
      </c>
      <c r="D324" s="28" t="s">
        <v>41</v>
      </c>
      <c r="E324" s="28" t="s">
        <v>338</v>
      </c>
      <c r="F324" s="28" t="s">
        <v>13</v>
      </c>
      <c r="G324" s="29">
        <v>385.47899999999998</v>
      </c>
      <c r="H324" s="29">
        <v>385.47899999999998</v>
      </c>
      <c r="I324" s="30">
        <v>100</v>
      </c>
    </row>
    <row r="325" spans="1:9" ht="37.5" x14ac:dyDescent="0.25">
      <c r="A325" s="27" t="s">
        <v>31</v>
      </c>
      <c r="B325" s="28" t="s">
        <v>191</v>
      </c>
      <c r="C325" s="28" t="s">
        <v>9</v>
      </c>
      <c r="D325" s="28" t="s">
        <v>41</v>
      </c>
      <c r="E325" s="28" t="s">
        <v>338</v>
      </c>
      <c r="F325" s="28" t="s">
        <v>15</v>
      </c>
      <c r="G325" s="29">
        <v>114.521</v>
      </c>
      <c r="H325" s="29">
        <v>114.521</v>
      </c>
      <c r="I325" s="30">
        <v>100</v>
      </c>
    </row>
    <row r="326" spans="1:9" ht="37.5" x14ac:dyDescent="0.25">
      <c r="A326" s="31" t="s">
        <v>8</v>
      </c>
      <c r="B326" s="32" t="s">
        <v>191</v>
      </c>
      <c r="C326" s="32" t="s">
        <v>9</v>
      </c>
      <c r="D326" s="32" t="s">
        <v>10</v>
      </c>
      <c r="E326" s="32"/>
      <c r="F326" s="32"/>
      <c r="G326" s="41">
        <f>G327+G329</f>
        <v>339.512</v>
      </c>
      <c r="H326" s="41">
        <f>H327+H329</f>
        <v>339.512</v>
      </c>
      <c r="I326" s="42">
        <v>100</v>
      </c>
    </row>
    <row r="327" spans="1:9" ht="56.25" customHeight="1" x14ac:dyDescent="0.25">
      <c r="A327" s="27" t="s">
        <v>366</v>
      </c>
      <c r="B327" s="28" t="s">
        <v>191</v>
      </c>
      <c r="C327" s="28" t="s">
        <v>9</v>
      </c>
      <c r="D327" s="28" t="s">
        <v>10</v>
      </c>
      <c r="E327" s="28" t="s">
        <v>77</v>
      </c>
      <c r="F327" s="28"/>
      <c r="G327" s="29">
        <v>80</v>
      </c>
      <c r="H327" s="29">
        <v>80</v>
      </c>
      <c r="I327" s="30">
        <v>100</v>
      </c>
    </row>
    <row r="328" spans="1:9" ht="37.5" x14ac:dyDescent="0.25">
      <c r="A328" s="27" t="s">
        <v>20</v>
      </c>
      <c r="B328" s="28" t="s">
        <v>191</v>
      </c>
      <c r="C328" s="28" t="s">
        <v>9</v>
      </c>
      <c r="D328" s="28" t="s">
        <v>10</v>
      </c>
      <c r="E328" s="28" t="s">
        <v>77</v>
      </c>
      <c r="F328" s="28" t="s">
        <v>21</v>
      </c>
      <c r="G328" s="29">
        <v>80</v>
      </c>
      <c r="H328" s="29">
        <v>80</v>
      </c>
      <c r="I328" s="30">
        <v>100</v>
      </c>
    </row>
    <row r="329" spans="1:9" ht="37.5" x14ac:dyDescent="0.25">
      <c r="A329" s="27" t="s">
        <v>368</v>
      </c>
      <c r="B329" s="28" t="s">
        <v>191</v>
      </c>
      <c r="C329" s="28" t="s">
        <v>9</v>
      </c>
      <c r="D329" s="28" t="s">
        <v>10</v>
      </c>
      <c r="E329" s="28" t="s">
        <v>367</v>
      </c>
      <c r="F329" s="28"/>
      <c r="G329" s="29">
        <v>259.512</v>
      </c>
      <c r="H329" s="29">
        <v>259.512</v>
      </c>
      <c r="I329" s="30">
        <v>100</v>
      </c>
    </row>
    <row r="330" spans="1:9" ht="56.25" x14ac:dyDescent="0.25">
      <c r="A330" s="27" t="s">
        <v>18</v>
      </c>
      <c r="B330" s="28" t="s">
        <v>191</v>
      </c>
      <c r="C330" s="28" t="s">
        <v>9</v>
      </c>
      <c r="D330" s="28" t="s">
        <v>10</v>
      </c>
      <c r="E330" s="28" t="s">
        <v>367</v>
      </c>
      <c r="F330" s="28" t="s">
        <v>19</v>
      </c>
      <c r="G330" s="29">
        <v>259.512</v>
      </c>
      <c r="H330" s="29">
        <v>259.512</v>
      </c>
      <c r="I330" s="30">
        <v>100</v>
      </c>
    </row>
    <row r="331" spans="1:9" ht="56.25" x14ac:dyDescent="0.25">
      <c r="A331" s="27" t="s">
        <v>433</v>
      </c>
      <c r="B331" s="32" t="s">
        <v>191</v>
      </c>
      <c r="C331" s="32" t="s">
        <v>10</v>
      </c>
      <c r="D331" s="32" t="s">
        <v>9</v>
      </c>
      <c r="E331" s="32"/>
      <c r="F331" s="32"/>
      <c r="G331" s="41">
        <v>8.6910000000000007</v>
      </c>
      <c r="H331" s="41">
        <v>8.6910000000000007</v>
      </c>
      <c r="I331" s="42">
        <v>100</v>
      </c>
    </row>
    <row r="332" spans="1:9" ht="23.25" customHeight="1" x14ac:dyDescent="0.25">
      <c r="A332" s="27" t="s">
        <v>432</v>
      </c>
      <c r="B332" s="28" t="s">
        <v>191</v>
      </c>
      <c r="C332" s="28" t="s">
        <v>10</v>
      </c>
      <c r="D332" s="28" t="s">
        <v>9</v>
      </c>
      <c r="E332" s="28" t="s">
        <v>431</v>
      </c>
      <c r="F332" s="28"/>
      <c r="G332" s="29">
        <v>8.6910000000000007</v>
      </c>
      <c r="H332" s="29">
        <v>8.6910000000000007</v>
      </c>
      <c r="I332" s="30">
        <v>100</v>
      </c>
    </row>
    <row r="333" spans="1:9" ht="75.75" customHeight="1" x14ac:dyDescent="0.25">
      <c r="A333" s="31" t="s">
        <v>194</v>
      </c>
      <c r="B333" s="32" t="s">
        <v>191</v>
      </c>
      <c r="C333" s="32" t="s">
        <v>188</v>
      </c>
      <c r="D333" s="32" t="s">
        <v>9</v>
      </c>
      <c r="E333" s="32"/>
      <c r="F333" s="32"/>
      <c r="G333" s="33">
        <v>65.3</v>
      </c>
      <c r="H333" s="33">
        <v>65.3</v>
      </c>
      <c r="I333" s="34">
        <f t="shared" si="5"/>
        <v>100</v>
      </c>
    </row>
    <row r="334" spans="1:9" ht="55.5" customHeight="1" x14ac:dyDescent="0.25">
      <c r="A334" s="27" t="s">
        <v>195</v>
      </c>
      <c r="B334" s="28" t="s">
        <v>191</v>
      </c>
      <c r="C334" s="28" t="s">
        <v>188</v>
      </c>
      <c r="D334" s="28" t="s">
        <v>9</v>
      </c>
      <c r="E334" s="28" t="s">
        <v>196</v>
      </c>
      <c r="F334" s="28"/>
      <c r="G334" s="29">
        <v>65.3</v>
      </c>
      <c r="H334" s="29">
        <v>65.3</v>
      </c>
      <c r="I334" s="30">
        <f t="shared" si="5"/>
        <v>100</v>
      </c>
    </row>
    <row r="335" spans="1:9" ht="56.25" x14ac:dyDescent="0.25">
      <c r="A335" s="27" t="s">
        <v>197</v>
      </c>
      <c r="B335" s="28" t="s">
        <v>191</v>
      </c>
      <c r="C335" s="28" t="s">
        <v>188</v>
      </c>
      <c r="D335" s="28" t="s">
        <v>9</v>
      </c>
      <c r="E335" s="28" t="s">
        <v>196</v>
      </c>
      <c r="F335" s="28" t="s">
        <v>198</v>
      </c>
      <c r="G335" s="29">
        <v>65.3</v>
      </c>
      <c r="H335" s="29">
        <v>65.3</v>
      </c>
      <c r="I335" s="30">
        <f t="shared" si="5"/>
        <v>100</v>
      </c>
    </row>
    <row r="336" spans="1:9" ht="75" x14ac:dyDescent="0.25">
      <c r="A336" s="31" t="s">
        <v>187</v>
      </c>
      <c r="B336" s="32" t="s">
        <v>191</v>
      </c>
      <c r="C336" s="32" t="s">
        <v>188</v>
      </c>
      <c r="D336" s="32" t="s">
        <v>49</v>
      </c>
      <c r="E336" s="32"/>
      <c r="F336" s="32"/>
      <c r="G336" s="33">
        <f>G337+G339+G341+G343+G345</f>
        <v>53799.670000000006</v>
      </c>
      <c r="H336" s="33">
        <f>H337+H339+H341+H343+H345</f>
        <v>53799.670000000006</v>
      </c>
      <c r="I336" s="34">
        <f t="shared" si="5"/>
        <v>100</v>
      </c>
    </row>
    <row r="337" spans="1:9" ht="37.5" x14ac:dyDescent="0.25">
      <c r="A337" s="27" t="s">
        <v>199</v>
      </c>
      <c r="B337" s="28" t="s">
        <v>191</v>
      </c>
      <c r="C337" s="28" t="s">
        <v>188</v>
      </c>
      <c r="D337" s="28" t="s">
        <v>49</v>
      </c>
      <c r="E337" s="28" t="s">
        <v>200</v>
      </c>
      <c r="F337" s="28"/>
      <c r="G337" s="29">
        <v>4280</v>
      </c>
      <c r="H337" s="29">
        <v>4280</v>
      </c>
      <c r="I337" s="30">
        <f t="shared" si="5"/>
        <v>100</v>
      </c>
    </row>
    <row r="338" spans="1:9" ht="18.75" x14ac:dyDescent="0.25">
      <c r="A338" s="27" t="s">
        <v>189</v>
      </c>
      <c r="B338" s="28" t="s">
        <v>191</v>
      </c>
      <c r="C338" s="28" t="s">
        <v>188</v>
      </c>
      <c r="D338" s="28" t="s">
        <v>49</v>
      </c>
      <c r="E338" s="28" t="s">
        <v>200</v>
      </c>
      <c r="F338" s="28" t="s">
        <v>190</v>
      </c>
      <c r="G338" s="29">
        <v>4280</v>
      </c>
      <c r="H338" s="29">
        <v>4280</v>
      </c>
      <c r="I338" s="30">
        <f t="shared" si="5"/>
        <v>100</v>
      </c>
    </row>
    <row r="339" spans="1:9" ht="18.75" x14ac:dyDescent="0.25">
      <c r="A339" s="27" t="s">
        <v>201</v>
      </c>
      <c r="B339" s="28" t="s">
        <v>191</v>
      </c>
      <c r="C339" s="28" t="s">
        <v>188</v>
      </c>
      <c r="D339" s="28" t="s">
        <v>49</v>
      </c>
      <c r="E339" s="28" t="s">
        <v>202</v>
      </c>
      <c r="F339" s="28"/>
      <c r="G339" s="29">
        <v>34175</v>
      </c>
      <c r="H339" s="29">
        <v>34175</v>
      </c>
      <c r="I339" s="30">
        <f t="shared" si="5"/>
        <v>100</v>
      </c>
    </row>
    <row r="340" spans="1:9" ht="18.75" x14ac:dyDescent="0.25">
      <c r="A340" s="27" t="s">
        <v>189</v>
      </c>
      <c r="B340" s="28" t="s">
        <v>191</v>
      </c>
      <c r="C340" s="28" t="s">
        <v>188</v>
      </c>
      <c r="D340" s="28" t="s">
        <v>49</v>
      </c>
      <c r="E340" s="28" t="s">
        <v>202</v>
      </c>
      <c r="F340" s="28" t="s">
        <v>190</v>
      </c>
      <c r="G340" s="29">
        <v>34175</v>
      </c>
      <c r="H340" s="29">
        <v>34175</v>
      </c>
      <c r="I340" s="30">
        <f t="shared" si="5"/>
        <v>100</v>
      </c>
    </row>
    <row r="341" spans="1:9" ht="18" customHeight="1" x14ac:dyDescent="0.25">
      <c r="A341" s="27" t="s">
        <v>170</v>
      </c>
      <c r="B341" s="28" t="s">
        <v>191</v>
      </c>
      <c r="C341" s="28" t="s">
        <v>188</v>
      </c>
      <c r="D341" s="28" t="s">
        <v>49</v>
      </c>
      <c r="E341" s="28" t="s">
        <v>203</v>
      </c>
      <c r="F341" s="28"/>
      <c r="G341" s="29">
        <v>13699.87</v>
      </c>
      <c r="H341" s="29">
        <v>13699.87</v>
      </c>
      <c r="I341" s="30">
        <f t="shared" si="5"/>
        <v>100</v>
      </c>
    </row>
    <row r="342" spans="1:9" ht="18.75" x14ac:dyDescent="0.25">
      <c r="A342" s="27" t="s">
        <v>189</v>
      </c>
      <c r="B342" s="28" t="s">
        <v>191</v>
      </c>
      <c r="C342" s="28" t="s">
        <v>188</v>
      </c>
      <c r="D342" s="28" t="s">
        <v>49</v>
      </c>
      <c r="E342" s="28" t="s">
        <v>203</v>
      </c>
      <c r="F342" s="28" t="s">
        <v>190</v>
      </c>
      <c r="G342" s="29">
        <v>13699.87</v>
      </c>
      <c r="H342" s="29">
        <v>13699.87</v>
      </c>
      <c r="I342" s="30">
        <f t="shared" si="5"/>
        <v>100</v>
      </c>
    </row>
    <row r="343" spans="1:9" ht="60.75" customHeight="1" x14ac:dyDescent="0.25">
      <c r="A343" s="27" t="s">
        <v>437</v>
      </c>
      <c r="B343" s="28" t="s">
        <v>191</v>
      </c>
      <c r="C343" s="28" t="s">
        <v>188</v>
      </c>
      <c r="D343" s="28" t="s">
        <v>49</v>
      </c>
      <c r="E343" s="28" t="s">
        <v>436</v>
      </c>
      <c r="F343" s="28"/>
      <c r="G343" s="29">
        <v>1550</v>
      </c>
      <c r="H343" s="29">
        <v>1550</v>
      </c>
      <c r="I343" s="30">
        <v>100</v>
      </c>
    </row>
    <row r="344" spans="1:9" ht="18.75" x14ac:dyDescent="0.25">
      <c r="A344" s="27" t="s">
        <v>189</v>
      </c>
      <c r="B344" s="28" t="s">
        <v>191</v>
      </c>
      <c r="C344" s="28" t="s">
        <v>188</v>
      </c>
      <c r="D344" s="28" t="s">
        <v>49</v>
      </c>
      <c r="E344" s="28" t="s">
        <v>436</v>
      </c>
      <c r="F344" s="28" t="s">
        <v>190</v>
      </c>
      <c r="G344" s="29">
        <v>1550</v>
      </c>
      <c r="H344" s="29">
        <v>1550</v>
      </c>
      <c r="I344" s="30">
        <v>100</v>
      </c>
    </row>
    <row r="345" spans="1:9" ht="56.25" x14ac:dyDescent="0.25">
      <c r="A345" s="27" t="s">
        <v>435</v>
      </c>
      <c r="B345" s="28" t="s">
        <v>191</v>
      </c>
      <c r="C345" s="28" t="s">
        <v>188</v>
      </c>
      <c r="D345" s="28" t="s">
        <v>49</v>
      </c>
      <c r="E345" s="28" t="s">
        <v>434</v>
      </c>
      <c r="F345" s="28"/>
      <c r="G345" s="29">
        <v>94.8</v>
      </c>
      <c r="H345" s="29">
        <v>94.8</v>
      </c>
      <c r="I345" s="30">
        <f t="shared" si="5"/>
        <v>100</v>
      </c>
    </row>
    <row r="346" spans="1:9" ht="18.75" x14ac:dyDescent="0.25">
      <c r="A346" s="27" t="s">
        <v>189</v>
      </c>
      <c r="B346" s="28" t="s">
        <v>191</v>
      </c>
      <c r="C346" s="28" t="s">
        <v>188</v>
      </c>
      <c r="D346" s="28" t="s">
        <v>49</v>
      </c>
      <c r="E346" s="28" t="s">
        <v>434</v>
      </c>
      <c r="F346" s="28" t="s">
        <v>190</v>
      </c>
      <c r="G346" s="29">
        <v>94.8</v>
      </c>
      <c r="H346" s="29">
        <v>94.8</v>
      </c>
      <c r="I346" s="30">
        <f t="shared" si="5"/>
        <v>100</v>
      </c>
    </row>
    <row r="347" spans="1:9" ht="56.25" x14ac:dyDescent="0.25">
      <c r="A347" s="23" t="s">
        <v>204</v>
      </c>
      <c r="B347" s="24" t="s">
        <v>205</v>
      </c>
      <c r="C347" s="24"/>
      <c r="D347" s="24"/>
      <c r="E347" s="24"/>
      <c r="F347" s="24"/>
      <c r="G347" s="25">
        <f>G348+G351+G353+G382+G435+G448+G452+G455+G511+G517</f>
        <v>1253079.544</v>
      </c>
      <c r="H347" s="25">
        <f>H348+H351+H353+H382+H435+H448+H452+H455+H511+H517</f>
        <v>1252375.9099999999</v>
      </c>
      <c r="I347" s="26">
        <f t="shared" si="5"/>
        <v>99.943847618982431</v>
      </c>
    </row>
    <row r="348" spans="1:9" ht="19.5" x14ac:dyDescent="0.25">
      <c r="A348" s="31" t="s">
        <v>118</v>
      </c>
      <c r="B348" s="32" t="s">
        <v>205</v>
      </c>
      <c r="C348" s="32" t="s">
        <v>38</v>
      </c>
      <c r="D348" s="32" t="s">
        <v>91</v>
      </c>
      <c r="E348" s="32"/>
      <c r="F348" s="32"/>
      <c r="G348" s="33">
        <v>733.25099999999998</v>
      </c>
      <c r="H348" s="33">
        <v>733.25099999999998</v>
      </c>
      <c r="I348" s="34">
        <f t="shared" si="5"/>
        <v>100</v>
      </c>
    </row>
    <row r="349" spans="1:9" ht="38.25" customHeight="1" x14ac:dyDescent="0.25">
      <c r="A349" s="27" t="s">
        <v>124</v>
      </c>
      <c r="B349" s="28" t="s">
        <v>205</v>
      </c>
      <c r="C349" s="28" t="s">
        <v>38</v>
      </c>
      <c r="D349" s="28" t="s">
        <v>91</v>
      </c>
      <c r="E349" s="28" t="s">
        <v>125</v>
      </c>
      <c r="F349" s="28"/>
      <c r="G349" s="29">
        <v>733.25099999999998</v>
      </c>
      <c r="H349" s="29">
        <v>733.25099999999998</v>
      </c>
      <c r="I349" s="30">
        <f t="shared" si="5"/>
        <v>100</v>
      </c>
    </row>
    <row r="350" spans="1:9" ht="100.5" customHeight="1" x14ac:dyDescent="0.25">
      <c r="A350" s="27" t="s">
        <v>206</v>
      </c>
      <c r="B350" s="28" t="s">
        <v>205</v>
      </c>
      <c r="C350" s="28" t="s">
        <v>38</v>
      </c>
      <c r="D350" s="28" t="s">
        <v>91</v>
      </c>
      <c r="E350" s="28" t="s">
        <v>125</v>
      </c>
      <c r="F350" s="28" t="s">
        <v>153</v>
      </c>
      <c r="G350" s="29">
        <v>733.25099999999998</v>
      </c>
      <c r="H350" s="29">
        <v>733.25099999999998</v>
      </c>
      <c r="I350" s="30">
        <f t="shared" si="5"/>
        <v>100</v>
      </c>
    </row>
    <row r="351" spans="1:9" ht="93.75" x14ac:dyDescent="0.25">
      <c r="A351" s="31" t="s">
        <v>340</v>
      </c>
      <c r="B351" s="32" t="s">
        <v>205</v>
      </c>
      <c r="C351" s="32" t="s">
        <v>42</v>
      </c>
      <c r="D351" s="32" t="s">
        <v>46</v>
      </c>
      <c r="E351" s="32" t="s">
        <v>134</v>
      </c>
      <c r="F351" s="32"/>
      <c r="G351" s="41">
        <v>3030.9929999999999</v>
      </c>
      <c r="H351" s="41">
        <v>3030.9929999999999</v>
      </c>
      <c r="I351" s="42">
        <f t="shared" si="5"/>
        <v>100</v>
      </c>
    </row>
    <row r="352" spans="1:9" ht="96" customHeight="1" x14ac:dyDescent="0.25">
      <c r="A352" s="27" t="s">
        <v>206</v>
      </c>
      <c r="B352" s="28" t="s">
        <v>205</v>
      </c>
      <c r="C352" s="28" t="s">
        <v>42</v>
      </c>
      <c r="D352" s="28" t="s">
        <v>46</v>
      </c>
      <c r="E352" s="28" t="s">
        <v>134</v>
      </c>
      <c r="F352" s="28" t="s">
        <v>207</v>
      </c>
      <c r="G352" s="29">
        <v>3030.9929999999999</v>
      </c>
      <c r="H352" s="29">
        <v>3030.9929999999999</v>
      </c>
      <c r="I352" s="30">
        <v>100</v>
      </c>
    </row>
    <row r="353" spans="1:13" ht="19.5" x14ac:dyDescent="0.25">
      <c r="A353" s="31" t="s">
        <v>208</v>
      </c>
      <c r="B353" s="32" t="s">
        <v>205</v>
      </c>
      <c r="C353" s="32" t="s">
        <v>66</v>
      </c>
      <c r="D353" s="32" t="s">
        <v>9</v>
      </c>
      <c r="E353" s="35"/>
      <c r="F353" s="35"/>
      <c r="G353" s="33">
        <f>G354+G357+G359+G362+G365+G368+G371+G374+G377+G379</f>
        <v>456918.77999999991</v>
      </c>
      <c r="H353" s="33">
        <f>H354+H357+H359+H362+H365+H368+H371+H374+H377+H379</f>
        <v>456766.46699999995</v>
      </c>
      <c r="I353" s="34">
        <f t="shared" si="5"/>
        <v>99.966665191568623</v>
      </c>
    </row>
    <row r="354" spans="1:13" ht="114" customHeight="1" x14ac:dyDescent="0.25">
      <c r="A354" s="27" t="s">
        <v>218</v>
      </c>
      <c r="B354" s="28" t="s">
        <v>205</v>
      </c>
      <c r="C354" s="28" t="s">
        <v>66</v>
      </c>
      <c r="D354" s="28" t="s">
        <v>9</v>
      </c>
      <c r="E354" s="28" t="s">
        <v>438</v>
      </c>
      <c r="F354" s="35"/>
      <c r="G354" s="33">
        <f>G355+G356</f>
        <v>1252.4000000000001</v>
      </c>
      <c r="H354" s="33">
        <f>H355+H356</f>
        <v>1252.4000000000001</v>
      </c>
      <c r="I354" s="34">
        <v>100</v>
      </c>
    </row>
    <row r="355" spans="1:13" ht="37.5" x14ac:dyDescent="0.25">
      <c r="A355" s="27" t="s">
        <v>439</v>
      </c>
      <c r="B355" s="28" t="s">
        <v>205</v>
      </c>
      <c r="C355" s="28" t="s">
        <v>66</v>
      </c>
      <c r="D355" s="28" t="s">
        <v>9</v>
      </c>
      <c r="E355" s="28" t="s">
        <v>438</v>
      </c>
      <c r="F355" s="40" t="s">
        <v>153</v>
      </c>
      <c r="G355" s="37">
        <v>1134.7</v>
      </c>
      <c r="H355" s="37">
        <v>1134.7</v>
      </c>
      <c r="I355" s="30">
        <f t="shared" si="5"/>
        <v>100</v>
      </c>
    </row>
    <row r="356" spans="1:13" ht="37.5" x14ac:dyDescent="0.25">
      <c r="A356" s="27" t="s">
        <v>213</v>
      </c>
      <c r="B356" s="28" t="s">
        <v>205</v>
      </c>
      <c r="C356" s="28" t="s">
        <v>66</v>
      </c>
      <c r="D356" s="28" t="s">
        <v>9</v>
      </c>
      <c r="E356" s="28" t="s">
        <v>438</v>
      </c>
      <c r="F356" s="40" t="s">
        <v>214</v>
      </c>
      <c r="G356" s="29">
        <v>117.7</v>
      </c>
      <c r="H356" s="29">
        <v>117.7</v>
      </c>
      <c r="I356" s="30">
        <f t="shared" si="5"/>
        <v>100</v>
      </c>
    </row>
    <row r="357" spans="1:13" ht="51.75" customHeight="1" x14ac:dyDescent="0.25">
      <c r="A357" s="27" t="s">
        <v>441</v>
      </c>
      <c r="B357" s="28" t="s">
        <v>205</v>
      </c>
      <c r="C357" s="28" t="s">
        <v>66</v>
      </c>
      <c r="D357" s="28" t="s">
        <v>9</v>
      </c>
      <c r="E357" s="28" t="s">
        <v>440</v>
      </c>
      <c r="F357" s="40"/>
      <c r="G357" s="29">
        <v>4901.192</v>
      </c>
      <c r="H357" s="29">
        <v>4901.192</v>
      </c>
      <c r="I357" s="30">
        <v>100</v>
      </c>
    </row>
    <row r="358" spans="1:13" ht="37.5" x14ac:dyDescent="0.25">
      <c r="A358" s="27" t="s">
        <v>213</v>
      </c>
      <c r="B358" s="28" t="s">
        <v>205</v>
      </c>
      <c r="C358" s="28" t="s">
        <v>66</v>
      </c>
      <c r="D358" s="28" t="s">
        <v>9</v>
      </c>
      <c r="E358" s="28" t="s">
        <v>440</v>
      </c>
      <c r="F358" s="40" t="s">
        <v>214</v>
      </c>
      <c r="G358" s="29">
        <v>4901.192</v>
      </c>
      <c r="H358" s="29">
        <v>4901.192</v>
      </c>
      <c r="I358" s="30">
        <v>100</v>
      </c>
    </row>
    <row r="359" spans="1:13" ht="56.25" x14ac:dyDescent="0.25">
      <c r="A359" s="27" t="s">
        <v>209</v>
      </c>
      <c r="B359" s="28" t="s">
        <v>205</v>
      </c>
      <c r="C359" s="28" t="s">
        <v>66</v>
      </c>
      <c r="D359" s="28" t="s">
        <v>9</v>
      </c>
      <c r="E359" s="28" t="s">
        <v>210</v>
      </c>
      <c r="F359" s="28"/>
      <c r="G359" s="29">
        <f>G360+G361</f>
        <v>36774.256999999998</v>
      </c>
      <c r="H359" s="29">
        <f>H360+H361</f>
        <v>36774.256999999998</v>
      </c>
      <c r="I359" s="30">
        <f t="shared" ref="I359:I421" si="6">H359/G359*100</f>
        <v>100</v>
      </c>
      <c r="M359" s="8"/>
    </row>
    <row r="360" spans="1:13" ht="97.5" customHeight="1" x14ac:dyDescent="0.25">
      <c r="A360" s="27" t="s">
        <v>177</v>
      </c>
      <c r="B360" s="28" t="s">
        <v>205</v>
      </c>
      <c r="C360" s="28" t="s">
        <v>66</v>
      </c>
      <c r="D360" s="28" t="s">
        <v>9</v>
      </c>
      <c r="E360" s="28" t="s">
        <v>210</v>
      </c>
      <c r="F360" s="28" t="s">
        <v>178</v>
      </c>
      <c r="G360" s="29">
        <v>20386.025000000001</v>
      </c>
      <c r="H360" s="29">
        <v>20386.025000000001</v>
      </c>
      <c r="I360" s="30">
        <f t="shared" si="6"/>
        <v>100</v>
      </c>
    </row>
    <row r="361" spans="1:13" ht="94.5" customHeight="1" x14ac:dyDescent="0.25">
      <c r="A361" s="27" t="s">
        <v>206</v>
      </c>
      <c r="B361" s="28" t="s">
        <v>205</v>
      </c>
      <c r="C361" s="28" t="s">
        <v>66</v>
      </c>
      <c r="D361" s="28" t="s">
        <v>9</v>
      </c>
      <c r="E361" s="28" t="s">
        <v>210</v>
      </c>
      <c r="F361" s="28" t="s">
        <v>207</v>
      </c>
      <c r="G361" s="29">
        <v>16388.232</v>
      </c>
      <c r="H361" s="29">
        <v>16388.232</v>
      </c>
      <c r="I361" s="30">
        <f t="shared" si="6"/>
        <v>100</v>
      </c>
    </row>
    <row r="362" spans="1:13" ht="75" x14ac:dyDescent="0.25">
      <c r="A362" s="27" t="s">
        <v>211</v>
      </c>
      <c r="B362" s="28" t="s">
        <v>205</v>
      </c>
      <c r="C362" s="28" t="s">
        <v>66</v>
      </c>
      <c r="D362" s="28" t="s">
        <v>9</v>
      </c>
      <c r="E362" s="28" t="s">
        <v>212</v>
      </c>
      <c r="F362" s="28"/>
      <c r="G362" s="29">
        <f>G363+G364</f>
        <v>88865.57</v>
      </c>
      <c r="H362" s="29">
        <f>H363+H364</f>
        <v>88865.57</v>
      </c>
      <c r="I362" s="30">
        <f t="shared" si="6"/>
        <v>100</v>
      </c>
    </row>
    <row r="363" spans="1:13" ht="97.5" customHeight="1" x14ac:dyDescent="0.25">
      <c r="A363" s="27" t="s">
        <v>177</v>
      </c>
      <c r="B363" s="28" t="s">
        <v>205</v>
      </c>
      <c r="C363" s="28" t="s">
        <v>66</v>
      </c>
      <c r="D363" s="28" t="s">
        <v>9</v>
      </c>
      <c r="E363" s="28" t="s">
        <v>212</v>
      </c>
      <c r="F363" s="28" t="s">
        <v>178</v>
      </c>
      <c r="G363" s="29">
        <v>50448.648999999998</v>
      </c>
      <c r="H363" s="29">
        <v>50448.648999999998</v>
      </c>
      <c r="I363" s="30">
        <v>100</v>
      </c>
    </row>
    <row r="364" spans="1:13" ht="95.25" customHeight="1" x14ac:dyDescent="0.25">
      <c r="A364" s="27" t="s">
        <v>206</v>
      </c>
      <c r="B364" s="28" t="s">
        <v>205</v>
      </c>
      <c r="C364" s="28" t="s">
        <v>66</v>
      </c>
      <c r="D364" s="28" t="s">
        <v>9</v>
      </c>
      <c r="E364" s="28" t="s">
        <v>212</v>
      </c>
      <c r="F364" s="28" t="s">
        <v>207</v>
      </c>
      <c r="G364" s="29">
        <v>38416.921000000002</v>
      </c>
      <c r="H364" s="29">
        <v>38416.921000000002</v>
      </c>
      <c r="I364" s="30">
        <f t="shared" si="6"/>
        <v>100</v>
      </c>
    </row>
    <row r="365" spans="1:13" ht="75" x14ac:dyDescent="0.25">
      <c r="A365" s="27" t="s">
        <v>341</v>
      </c>
      <c r="B365" s="28" t="s">
        <v>205</v>
      </c>
      <c r="C365" s="28" t="s">
        <v>66</v>
      </c>
      <c r="D365" s="28" t="s">
        <v>9</v>
      </c>
      <c r="E365" s="28" t="s">
        <v>342</v>
      </c>
      <c r="F365" s="28"/>
      <c r="G365" s="29">
        <f>G366+G367</f>
        <v>703</v>
      </c>
      <c r="H365" s="29">
        <f>H366+H367</f>
        <v>703</v>
      </c>
      <c r="I365" s="30">
        <f t="shared" si="6"/>
        <v>100</v>
      </c>
    </row>
    <row r="366" spans="1:13" ht="95.25" customHeight="1" x14ac:dyDescent="0.25">
      <c r="A366" s="27" t="s">
        <v>177</v>
      </c>
      <c r="B366" s="28" t="s">
        <v>205</v>
      </c>
      <c r="C366" s="28" t="s">
        <v>66</v>
      </c>
      <c r="D366" s="28" t="s">
        <v>9</v>
      </c>
      <c r="E366" s="28" t="s">
        <v>342</v>
      </c>
      <c r="F366" s="28" t="s">
        <v>178</v>
      </c>
      <c r="G366" s="29">
        <v>562.4</v>
      </c>
      <c r="H366" s="29">
        <v>562.4</v>
      </c>
      <c r="I366" s="30">
        <f t="shared" si="6"/>
        <v>100</v>
      </c>
    </row>
    <row r="367" spans="1:13" ht="99.75" customHeight="1" x14ac:dyDescent="0.25">
      <c r="A367" s="27" t="s">
        <v>206</v>
      </c>
      <c r="B367" s="28" t="s">
        <v>205</v>
      </c>
      <c r="C367" s="28" t="s">
        <v>66</v>
      </c>
      <c r="D367" s="28" t="s">
        <v>9</v>
      </c>
      <c r="E367" s="28" t="s">
        <v>342</v>
      </c>
      <c r="F367" s="28" t="s">
        <v>207</v>
      </c>
      <c r="G367" s="29">
        <v>140.6</v>
      </c>
      <c r="H367" s="29">
        <v>140.6</v>
      </c>
      <c r="I367" s="30">
        <f t="shared" si="6"/>
        <v>100</v>
      </c>
    </row>
    <row r="368" spans="1:13" ht="38.25" customHeight="1" x14ac:dyDescent="0.25">
      <c r="A368" s="27" t="s">
        <v>88</v>
      </c>
      <c r="B368" s="28" t="s">
        <v>205</v>
      </c>
      <c r="C368" s="28" t="s">
        <v>66</v>
      </c>
      <c r="D368" s="28" t="s">
        <v>9</v>
      </c>
      <c r="E368" s="28" t="s">
        <v>215</v>
      </c>
      <c r="F368" s="28"/>
      <c r="G368" s="29">
        <f>G369+G370</f>
        <v>42604.79</v>
      </c>
      <c r="H368" s="29">
        <f>H369+H370</f>
        <v>42604.79</v>
      </c>
      <c r="I368" s="30">
        <f t="shared" si="6"/>
        <v>100</v>
      </c>
    </row>
    <row r="369" spans="1:9" ht="96.75" customHeight="1" x14ac:dyDescent="0.25">
      <c r="A369" s="27" t="s">
        <v>177</v>
      </c>
      <c r="B369" s="28" t="s">
        <v>205</v>
      </c>
      <c r="C369" s="28" t="s">
        <v>66</v>
      </c>
      <c r="D369" s="28" t="s">
        <v>9</v>
      </c>
      <c r="E369" s="28" t="s">
        <v>215</v>
      </c>
      <c r="F369" s="28" t="s">
        <v>178</v>
      </c>
      <c r="G369" s="29">
        <v>29270.325000000001</v>
      </c>
      <c r="H369" s="29">
        <v>29270.325000000001</v>
      </c>
      <c r="I369" s="30">
        <f t="shared" si="6"/>
        <v>100</v>
      </c>
    </row>
    <row r="370" spans="1:9" ht="90" customHeight="1" x14ac:dyDescent="0.25">
      <c r="A370" s="27" t="s">
        <v>206</v>
      </c>
      <c r="B370" s="28" t="s">
        <v>205</v>
      </c>
      <c r="C370" s="28" t="s">
        <v>66</v>
      </c>
      <c r="D370" s="28" t="s">
        <v>9</v>
      </c>
      <c r="E370" s="28" t="s">
        <v>215</v>
      </c>
      <c r="F370" s="28" t="s">
        <v>207</v>
      </c>
      <c r="G370" s="29">
        <v>13334.465</v>
      </c>
      <c r="H370" s="29">
        <v>13334.465</v>
      </c>
      <c r="I370" s="30">
        <f t="shared" si="6"/>
        <v>100</v>
      </c>
    </row>
    <row r="371" spans="1:9" ht="75" x14ac:dyDescent="0.25">
      <c r="A371" s="27" t="s">
        <v>28</v>
      </c>
      <c r="B371" s="28" t="s">
        <v>205</v>
      </c>
      <c r="C371" s="28" t="s">
        <v>66</v>
      </c>
      <c r="D371" s="28" t="s">
        <v>9</v>
      </c>
      <c r="E371" s="28" t="s">
        <v>369</v>
      </c>
      <c r="F371" s="28"/>
      <c r="G371" s="29">
        <f>G372+G373</f>
        <v>6000</v>
      </c>
      <c r="H371" s="29">
        <f>H372+H373</f>
        <v>6000</v>
      </c>
      <c r="I371" s="30">
        <f t="shared" si="6"/>
        <v>100</v>
      </c>
    </row>
    <row r="372" spans="1:9" ht="93.75" x14ac:dyDescent="0.25">
      <c r="A372" s="27" t="s">
        <v>177</v>
      </c>
      <c r="B372" s="28" t="s">
        <v>205</v>
      </c>
      <c r="C372" s="28" t="s">
        <v>66</v>
      </c>
      <c r="D372" s="28" t="s">
        <v>9</v>
      </c>
      <c r="E372" s="28" t="s">
        <v>369</v>
      </c>
      <c r="F372" s="28" t="s">
        <v>178</v>
      </c>
      <c r="G372" s="29">
        <v>3300</v>
      </c>
      <c r="H372" s="29">
        <v>3300</v>
      </c>
      <c r="I372" s="30">
        <f t="shared" si="6"/>
        <v>100</v>
      </c>
    </row>
    <row r="373" spans="1:9" ht="95.25" customHeight="1" x14ac:dyDescent="0.25">
      <c r="A373" s="27" t="s">
        <v>206</v>
      </c>
      <c r="B373" s="28" t="s">
        <v>205</v>
      </c>
      <c r="C373" s="28" t="s">
        <v>66</v>
      </c>
      <c r="D373" s="28" t="s">
        <v>9</v>
      </c>
      <c r="E373" s="28" t="s">
        <v>369</v>
      </c>
      <c r="F373" s="28" t="s">
        <v>207</v>
      </c>
      <c r="G373" s="29">
        <v>2700</v>
      </c>
      <c r="H373" s="29">
        <v>2700</v>
      </c>
      <c r="I373" s="30">
        <f t="shared" si="6"/>
        <v>100</v>
      </c>
    </row>
    <row r="374" spans="1:9" ht="111" customHeight="1" x14ac:dyDescent="0.25">
      <c r="A374" s="27" t="s">
        <v>443</v>
      </c>
      <c r="B374" s="28" t="s">
        <v>205</v>
      </c>
      <c r="C374" s="28" t="s">
        <v>66</v>
      </c>
      <c r="D374" s="28" t="s">
        <v>9</v>
      </c>
      <c r="E374" s="28" t="s">
        <v>442</v>
      </c>
      <c r="F374" s="28"/>
      <c r="G374" s="29">
        <f>G375+G376</f>
        <v>234.887</v>
      </c>
      <c r="H374" s="29">
        <f>H375+H376</f>
        <v>82.574000000000012</v>
      </c>
      <c r="I374" s="30">
        <f t="shared" si="6"/>
        <v>35.154776552129327</v>
      </c>
    </row>
    <row r="375" spans="1:9" ht="93" customHeight="1" x14ac:dyDescent="0.25">
      <c r="A375" s="27" t="s">
        <v>177</v>
      </c>
      <c r="B375" s="28" t="s">
        <v>205</v>
      </c>
      <c r="C375" s="28" t="s">
        <v>66</v>
      </c>
      <c r="D375" s="28" t="s">
        <v>9</v>
      </c>
      <c r="E375" s="28" t="s">
        <v>442</v>
      </c>
      <c r="F375" s="28" t="s">
        <v>178</v>
      </c>
      <c r="G375" s="29">
        <v>123.161</v>
      </c>
      <c r="H375" s="29">
        <v>46.322000000000003</v>
      </c>
      <c r="I375" s="30">
        <f t="shared" si="6"/>
        <v>37.610932032055608</v>
      </c>
    </row>
    <row r="376" spans="1:9" ht="93.75" x14ac:dyDescent="0.25">
      <c r="A376" s="27" t="s">
        <v>206</v>
      </c>
      <c r="B376" s="28" t="s">
        <v>205</v>
      </c>
      <c r="C376" s="28" t="s">
        <v>66</v>
      </c>
      <c r="D376" s="28" t="s">
        <v>9</v>
      </c>
      <c r="E376" s="28" t="s">
        <v>442</v>
      </c>
      <c r="F376" s="28" t="s">
        <v>207</v>
      </c>
      <c r="G376" s="29">
        <v>111.726</v>
      </c>
      <c r="H376" s="29">
        <v>36.252000000000002</v>
      </c>
      <c r="I376" s="30">
        <f t="shared" si="6"/>
        <v>32.447236990494602</v>
      </c>
    </row>
    <row r="377" spans="1:9" ht="56.25" x14ac:dyDescent="0.25">
      <c r="A377" s="27" t="s">
        <v>372</v>
      </c>
      <c r="B377" s="28" t="s">
        <v>205</v>
      </c>
      <c r="C377" s="28" t="s">
        <v>66</v>
      </c>
      <c r="D377" s="28" t="s">
        <v>9</v>
      </c>
      <c r="E377" s="28" t="s">
        <v>362</v>
      </c>
      <c r="F377" s="28"/>
      <c r="G377" s="29">
        <v>275467.73599999998</v>
      </c>
      <c r="H377" s="29">
        <v>275467.73599999998</v>
      </c>
      <c r="I377" s="30">
        <f t="shared" si="6"/>
        <v>100</v>
      </c>
    </row>
    <row r="378" spans="1:9" ht="112.5" x14ac:dyDescent="0.25">
      <c r="A378" s="27" t="s">
        <v>371</v>
      </c>
      <c r="B378" s="28" t="s">
        <v>205</v>
      </c>
      <c r="C378" s="28" t="s">
        <v>66</v>
      </c>
      <c r="D378" s="28" t="s">
        <v>9</v>
      </c>
      <c r="E378" s="28" t="s">
        <v>362</v>
      </c>
      <c r="F378" s="28" t="s">
        <v>370</v>
      </c>
      <c r="G378" s="29">
        <v>275467.73599999998</v>
      </c>
      <c r="H378" s="29">
        <v>275467.73599999998</v>
      </c>
      <c r="I378" s="30">
        <f t="shared" si="6"/>
        <v>100</v>
      </c>
    </row>
    <row r="379" spans="1:9" ht="37.5" x14ac:dyDescent="0.25">
      <c r="A379" s="27" t="s">
        <v>29</v>
      </c>
      <c r="B379" s="28" t="s">
        <v>205</v>
      </c>
      <c r="C379" s="28" t="s">
        <v>66</v>
      </c>
      <c r="D379" s="28" t="s">
        <v>9</v>
      </c>
      <c r="E379" s="28" t="s">
        <v>216</v>
      </c>
      <c r="F379" s="28"/>
      <c r="G379" s="29">
        <f>G380+G381</f>
        <v>114.94799999999999</v>
      </c>
      <c r="H379" s="29">
        <f>H380+H381</f>
        <v>114.94799999999999</v>
      </c>
      <c r="I379" s="30">
        <v>100</v>
      </c>
    </row>
    <row r="380" spans="1:9" ht="96.75" customHeight="1" x14ac:dyDescent="0.25">
      <c r="A380" s="27" t="s">
        <v>177</v>
      </c>
      <c r="B380" s="28" t="s">
        <v>205</v>
      </c>
      <c r="C380" s="28" t="s">
        <v>66</v>
      </c>
      <c r="D380" s="28" t="s">
        <v>9</v>
      </c>
      <c r="E380" s="28" t="s">
        <v>216</v>
      </c>
      <c r="F380" s="28" t="s">
        <v>178</v>
      </c>
      <c r="G380" s="29">
        <v>29.716999999999999</v>
      </c>
      <c r="H380" s="29">
        <v>29.716999999999999</v>
      </c>
      <c r="I380" s="30">
        <v>100</v>
      </c>
    </row>
    <row r="381" spans="1:9" ht="90.75" customHeight="1" x14ac:dyDescent="0.25">
      <c r="A381" s="27" t="s">
        <v>206</v>
      </c>
      <c r="B381" s="28" t="s">
        <v>205</v>
      </c>
      <c r="C381" s="28" t="s">
        <v>66</v>
      </c>
      <c r="D381" s="28" t="s">
        <v>9</v>
      </c>
      <c r="E381" s="28" t="s">
        <v>216</v>
      </c>
      <c r="F381" s="28" t="s">
        <v>207</v>
      </c>
      <c r="G381" s="29">
        <v>85.230999999999995</v>
      </c>
      <c r="H381" s="29">
        <v>85.230999999999995</v>
      </c>
      <c r="I381" s="30">
        <f t="shared" si="6"/>
        <v>100</v>
      </c>
    </row>
    <row r="382" spans="1:9" ht="19.5" x14ac:dyDescent="0.25">
      <c r="A382" s="31" t="s">
        <v>217</v>
      </c>
      <c r="B382" s="32" t="s">
        <v>205</v>
      </c>
      <c r="C382" s="32" t="s">
        <v>66</v>
      </c>
      <c r="D382" s="32" t="s">
        <v>46</v>
      </c>
      <c r="E382" s="32"/>
      <c r="F382" s="32"/>
      <c r="G382" s="33">
        <f>G383+G385+G387+G390+G393+G396+G399+G402+G405+G408+G411+G414+G417+G420+G423+G426+G428+G430</f>
        <v>602736.85700000008</v>
      </c>
      <c r="H382" s="33">
        <f>H383+H385+H387+H390+H393+H396+H399+H402+H405+H408+H411+H414+H417+H420+H423+H426+H428+H430</f>
        <v>602441.21800000011</v>
      </c>
      <c r="I382" s="34">
        <f t="shared" si="6"/>
        <v>99.950950568798561</v>
      </c>
    </row>
    <row r="383" spans="1:9" ht="56.25" x14ac:dyDescent="0.25">
      <c r="A383" s="27" t="s">
        <v>445</v>
      </c>
      <c r="B383" s="32" t="s">
        <v>205</v>
      </c>
      <c r="C383" s="32" t="s">
        <v>66</v>
      </c>
      <c r="D383" s="32" t="s">
        <v>46</v>
      </c>
      <c r="E383" s="28" t="s">
        <v>444</v>
      </c>
      <c r="F383" s="32"/>
      <c r="G383" s="37">
        <v>27742.484</v>
      </c>
      <c r="H383" s="37">
        <v>27742.484</v>
      </c>
      <c r="I383" s="38">
        <v>100</v>
      </c>
    </row>
    <row r="384" spans="1:9" ht="37.5" x14ac:dyDescent="0.25">
      <c r="A384" s="27" t="s">
        <v>152</v>
      </c>
      <c r="B384" s="28" t="s">
        <v>205</v>
      </c>
      <c r="C384" s="28" t="s">
        <v>66</v>
      </c>
      <c r="D384" s="28" t="s">
        <v>46</v>
      </c>
      <c r="E384" s="28" t="s">
        <v>444</v>
      </c>
      <c r="F384" s="28" t="s">
        <v>153</v>
      </c>
      <c r="G384" s="29">
        <v>27742.484</v>
      </c>
      <c r="H384" s="29">
        <v>27742.484</v>
      </c>
      <c r="I384" s="38">
        <v>100</v>
      </c>
    </row>
    <row r="385" spans="1:9" ht="76.5" customHeight="1" x14ac:dyDescent="0.25">
      <c r="A385" s="27" t="s">
        <v>447</v>
      </c>
      <c r="B385" s="28" t="s">
        <v>205</v>
      </c>
      <c r="C385" s="28" t="s">
        <v>66</v>
      </c>
      <c r="D385" s="28" t="s">
        <v>46</v>
      </c>
      <c r="E385" s="28" t="s">
        <v>446</v>
      </c>
      <c r="F385" s="28"/>
      <c r="G385" s="29">
        <v>7003.42</v>
      </c>
      <c r="H385" s="29">
        <v>7003.42</v>
      </c>
      <c r="I385" s="38">
        <v>100</v>
      </c>
    </row>
    <row r="386" spans="1:9" ht="37.5" x14ac:dyDescent="0.25">
      <c r="A386" s="27" t="s">
        <v>152</v>
      </c>
      <c r="B386" s="28" t="s">
        <v>205</v>
      </c>
      <c r="C386" s="28" t="s">
        <v>66</v>
      </c>
      <c r="D386" s="28" t="s">
        <v>46</v>
      </c>
      <c r="E386" s="28" t="s">
        <v>446</v>
      </c>
      <c r="F386" s="28" t="s">
        <v>153</v>
      </c>
      <c r="G386" s="29">
        <v>7003.42</v>
      </c>
      <c r="H386" s="29">
        <v>7003.42</v>
      </c>
      <c r="I386" s="38">
        <v>100</v>
      </c>
    </row>
    <row r="387" spans="1:9" ht="110.25" customHeight="1" x14ac:dyDescent="0.25">
      <c r="A387" s="27" t="s">
        <v>218</v>
      </c>
      <c r="B387" s="28" t="s">
        <v>205</v>
      </c>
      <c r="C387" s="28" t="s">
        <v>66</v>
      </c>
      <c r="D387" s="28" t="s">
        <v>46</v>
      </c>
      <c r="E387" s="28" t="s">
        <v>219</v>
      </c>
      <c r="F387" s="28"/>
      <c r="G387" s="29">
        <f>G388+G389</f>
        <v>5658.2290000000003</v>
      </c>
      <c r="H387" s="29">
        <f>H388+H389</f>
        <v>5658.2290000000003</v>
      </c>
      <c r="I387" s="30">
        <f t="shared" si="6"/>
        <v>100</v>
      </c>
    </row>
    <row r="388" spans="1:9" ht="37.5" x14ac:dyDescent="0.25">
      <c r="A388" s="27" t="s">
        <v>152</v>
      </c>
      <c r="B388" s="28" t="s">
        <v>205</v>
      </c>
      <c r="C388" s="28" t="s">
        <v>66</v>
      </c>
      <c r="D388" s="28" t="s">
        <v>46</v>
      </c>
      <c r="E388" s="28" t="s">
        <v>219</v>
      </c>
      <c r="F388" s="28" t="s">
        <v>153</v>
      </c>
      <c r="G388" s="29">
        <v>5239.4390000000003</v>
      </c>
      <c r="H388" s="29">
        <v>5239.4390000000003</v>
      </c>
      <c r="I388" s="30">
        <f t="shared" si="6"/>
        <v>100</v>
      </c>
    </row>
    <row r="389" spans="1:9" ht="37.5" x14ac:dyDescent="0.25">
      <c r="A389" s="27" t="s">
        <v>213</v>
      </c>
      <c r="B389" s="28" t="s">
        <v>205</v>
      </c>
      <c r="C389" s="28" t="s">
        <v>66</v>
      </c>
      <c r="D389" s="28" t="s">
        <v>46</v>
      </c>
      <c r="E389" s="28" t="s">
        <v>219</v>
      </c>
      <c r="F389" s="28" t="s">
        <v>214</v>
      </c>
      <c r="G389" s="29">
        <v>418.79</v>
      </c>
      <c r="H389" s="29">
        <v>418.79</v>
      </c>
      <c r="I389" s="30">
        <f t="shared" si="6"/>
        <v>100</v>
      </c>
    </row>
    <row r="390" spans="1:9" ht="56.25" x14ac:dyDescent="0.25">
      <c r="A390" s="27" t="s">
        <v>220</v>
      </c>
      <c r="B390" s="28" t="s">
        <v>205</v>
      </c>
      <c r="C390" s="28" t="s">
        <v>66</v>
      </c>
      <c r="D390" s="28" t="s">
        <v>46</v>
      </c>
      <c r="E390" s="28" t="s">
        <v>221</v>
      </c>
      <c r="F390" s="28"/>
      <c r="G390" s="29">
        <f>G391+G392</f>
        <v>26071.079999999998</v>
      </c>
      <c r="H390" s="29">
        <f>H391+H392</f>
        <v>26071.079999999998</v>
      </c>
      <c r="I390" s="30">
        <f t="shared" si="6"/>
        <v>100</v>
      </c>
    </row>
    <row r="391" spans="1:9" ht="97.5" customHeight="1" x14ac:dyDescent="0.25">
      <c r="A391" s="27" t="s">
        <v>177</v>
      </c>
      <c r="B391" s="28" t="s">
        <v>205</v>
      </c>
      <c r="C391" s="28" t="s">
        <v>66</v>
      </c>
      <c r="D391" s="28" t="s">
        <v>46</v>
      </c>
      <c r="E391" s="28" t="s">
        <v>221</v>
      </c>
      <c r="F391" s="28" t="s">
        <v>178</v>
      </c>
      <c r="G391" s="29">
        <v>18546.978999999999</v>
      </c>
      <c r="H391" s="29">
        <v>18546.978999999999</v>
      </c>
      <c r="I391" s="30">
        <f t="shared" si="6"/>
        <v>100</v>
      </c>
    </row>
    <row r="392" spans="1:9" ht="91.5" customHeight="1" x14ac:dyDescent="0.25">
      <c r="A392" s="27" t="s">
        <v>206</v>
      </c>
      <c r="B392" s="28" t="s">
        <v>205</v>
      </c>
      <c r="C392" s="28" t="s">
        <v>66</v>
      </c>
      <c r="D392" s="28" t="s">
        <v>46</v>
      </c>
      <c r="E392" s="28" t="s">
        <v>221</v>
      </c>
      <c r="F392" s="28" t="s">
        <v>207</v>
      </c>
      <c r="G392" s="29">
        <v>7524.1009999999997</v>
      </c>
      <c r="H392" s="29">
        <v>7524.1009999999997</v>
      </c>
      <c r="I392" s="30">
        <f t="shared" si="6"/>
        <v>100</v>
      </c>
    </row>
    <row r="393" spans="1:9" ht="111" customHeight="1" x14ac:dyDescent="0.25">
      <c r="A393" s="27" t="s">
        <v>222</v>
      </c>
      <c r="B393" s="28" t="s">
        <v>205</v>
      </c>
      <c r="C393" s="28" t="s">
        <v>66</v>
      </c>
      <c r="D393" s="28" t="s">
        <v>46</v>
      </c>
      <c r="E393" s="28" t="s">
        <v>450</v>
      </c>
      <c r="F393" s="28"/>
      <c r="G393" s="29">
        <f>G394+G395</f>
        <v>50802.400000000001</v>
      </c>
      <c r="H393" s="29">
        <f>H394+H395</f>
        <v>50582.745999999999</v>
      </c>
      <c r="I393" s="30">
        <f t="shared" si="6"/>
        <v>99.56763066311828</v>
      </c>
    </row>
    <row r="394" spans="1:9" ht="37.5" x14ac:dyDescent="0.25">
      <c r="A394" s="27" t="s">
        <v>152</v>
      </c>
      <c r="B394" s="28" t="s">
        <v>205</v>
      </c>
      <c r="C394" s="28" t="s">
        <v>66</v>
      </c>
      <c r="D394" s="28" t="s">
        <v>46</v>
      </c>
      <c r="E394" s="28" t="s">
        <v>450</v>
      </c>
      <c r="F394" s="28" t="s">
        <v>153</v>
      </c>
      <c r="G394" s="29">
        <v>38890.177000000003</v>
      </c>
      <c r="H394" s="29">
        <v>38890.177000000003</v>
      </c>
      <c r="I394" s="30">
        <f t="shared" si="6"/>
        <v>100</v>
      </c>
    </row>
    <row r="395" spans="1:9" ht="37.5" x14ac:dyDescent="0.25">
      <c r="A395" s="27" t="s">
        <v>213</v>
      </c>
      <c r="B395" s="28" t="s">
        <v>205</v>
      </c>
      <c r="C395" s="28" t="s">
        <v>66</v>
      </c>
      <c r="D395" s="28" t="s">
        <v>46</v>
      </c>
      <c r="E395" s="28" t="s">
        <v>450</v>
      </c>
      <c r="F395" s="28" t="s">
        <v>214</v>
      </c>
      <c r="G395" s="29">
        <v>11912.223</v>
      </c>
      <c r="H395" s="29">
        <v>11692.569</v>
      </c>
      <c r="I395" s="30">
        <f t="shared" si="6"/>
        <v>98.156062054916191</v>
      </c>
    </row>
    <row r="396" spans="1:9" ht="37.5" x14ac:dyDescent="0.25">
      <c r="A396" s="27" t="s">
        <v>452</v>
      </c>
      <c r="B396" s="28" t="s">
        <v>205</v>
      </c>
      <c r="C396" s="28" t="s">
        <v>66</v>
      </c>
      <c r="D396" s="28" t="s">
        <v>46</v>
      </c>
      <c r="E396" s="28" t="s">
        <v>451</v>
      </c>
      <c r="F396" s="28"/>
      <c r="G396" s="29">
        <f>G397+G398</f>
        <v>507.79999999999995</v>
      </c>
      <c r="H396" s="29">
        <f>H397+H398</f>
        <v>507.79999999999995</v>
      </c>
      <c r="I396" s="30">
        <v>100</v>
      </c>
    </row>
    <row r="397" spans="1:9" ht="37.5" x14ac:dyDescent="0.25">
      <c r="A397" s="27" t="s">
        <v>152</v>
      </c>
      <c r="B397" s="28" t="s">
        <v>205</v>
      </c>
      <c r="C397" s="28" t="s">
        <v>66</v>
      </c>
      <c r="D397" s="28" t="s">
        <v>46</v>
      </c>
      <c r="E397" s="28" t="s">
        <v>451</v>
      </c>
      <c r="F397" s="28" t="s">
        <v>153</v>
      </c>
      <c r="G397" s="29">
        <v>429.67599999999999</v>
      </c>
      <c r="H397" s="29">
        <v>429.67599999999999</v>
      </c>
      <c r="I397" s="30">
        <v>100</v>
      </c>
    </row>
    <row r="398" spans="1:9" ht="37.5" x14ac:dyDescent="0.25">
      <c r="A398" s="27" t="s">
        <v>213</v>
      </c>
      <c r="B398" s="28" t="s">
        <v>205</v>
      </c>
      <c r="C398" s="28" t="s">
        <v>66</v>
      </c>
      <c r="D398" s="28" t="s">
        <v>46</v>
      </c>
      <c r="E398" s="28" t="s">
        <v>451</v>
      </c>
      <c r="F398" s="28" t="s">
        <v>214</v>
      </c>
      <c r="G398" s="29">
        <v>78.123999999999995</v>
      </c>
      <c r="H398" s="29">
        <v>78.123999999999995</v>
      </c>
      <c r="I398" s="30">
        <v>100</v>
      </c>
    </row>
    <row r="399" spans="1:9" ht="75" x14ac:dyDescent="0.25">
      <c r="A399" s="27" t="s">
        <v>223</v>
      </c>
      <c r="B399" s="28" t="s">
        <v>205</v>
      </c>
      <c r="C399" s="28" t="s">
        <v>66</v>
      </c>
      <c r="D399" s="28" t="s">
        <v>46</v>
      </c>
      <c r="E399" s="28" t="s">
        <v>224</v>
      </c>
      <c r="F399" s="28"/>
      <c r="G399" s="29">
        <f>G400+G401</f>
        <v>296902.75</v>
      </c>
      <c r="H399" s="29">
        <f>H400+H401</f>
        <v>296902.75</v>
      </c>
      <c r="I399" s="30">
        <f t="shared" si="6"/>
        <v>100</v>
      </c>
    </row>
    <row r="400" spans="1:9" ht="92.25" customHeight="1" x14ac:dyDescent="0.25">
      <c r="A400" s="27" t="s">
        <v>177</v>
      </c>
      <c r="B400" s="28" t="s">
        <v>205</v>
      </c>
      <c r="C400" s="28" t="s">
        <v>66</v>
      </c>
      <c r="D400" s="28" t="s">
        <v>46</v>
      </c>
      <c r="E400" s="28" t="s">
        <v>224</v>
      </c>
      <c r="F400" s="28" t="s">
        <v>178</v>
      </c>
      <c r="G400" s="29">
        <v>223874.25</v>
      </c>
      <c r="H400" s="29">
        <v>223874.25</v>
      </c>
      <c r="I400" s="30">
        <f t="shared" si="6"/>
        <v>100</v>
      </c>
    </row>
    <row r="401" spans="1:9" ht="90.75" customHeight="1" x14ac:dyDescent="0.25">
      <c r="A401" s="27" t="s">
        <v>206</v>
      </c>
      <c r="B401" s="28" t="s">
        <v>205</v>
      </c>
      <c r="C401" s="28" t="s">
        <v>66</v>
      </c>
      <c r="D401" s="28" t="s">
        <v>46</v>
      </c>
      <c r="E401" s="28" t="s">
        <v>224</v>
      </c>
      <c r="F401" s="28" t="s">
        <v>207</v>
      </c>
      <c r="G401" s="29">
        <v>73028.5</v>
      </c>
      <c r="H401" s="29">
        <v>73028.5</v>
      </c>
      <c r="I401" s="30">
        <f t="shared" si="6"/>
        <v>100</v>
      </c>
    </row>
    <row r="402" spans="1:9" ht="40.5" customHeight="1" x14ac:dyDescent="0.25">
      <c r="A402" s="27" t="s">
        <v>225</v>
      </c>
      <c r="B402" s="28" t="s">
        <v>205</v>
      </c>
      <c r="C402" s="28" t="s">
        <v>66</v>
      </c>
      <c r="D402" s="28" t="s">
        <v>46</v>
      </c>
      <c r="E402" s="28" t="s">
        <v>226</v>
      </c>
      <c r="F402" s="28"/>
      <c r="G402" s="29">
        <f>G403+G404</f>
        <v>4130.8999999999996</v>
      </c>
      <c r="H402" s="29">
        <f>H403+H404</f>
        <v>4130.8999999999996</v>
      </c>
      <c r="I402" s="30">
        <f t="shared" si="6"/>
        <v>100</v>
      </c>
    </row>
    <row r="403" spans="1:9" ht="90.75" customHeight="1" x14ac:dyDescent="0.25">
      <c r="A403" s="27" t="s">
        <v>177</v>
      </c>
      <c r="B403" s="28" t="s">
        <v>205</v>
      </c>
      <c r="C403" s="28" t="s">
        <v>66</v>
      </c>
      <c r="D403" s="28" t="s">
        <v>46</v>
      </c>
      <c r="E403" s="28" t="s">
        <v>226</v>
      </c>
      <c r="F403" s="28" t="s">
        <v>178</v>
      </c>
      <c r="G403" s="29">
        <v>2773.69</v>
      </c>
      <c r="H403" s="29">
        <v>2773.69</v>
      </c>
      <c r="I403" s="30">
        <f t="shared" si="6"/>
        <v>100</v>
      </c>
    </row>
    <row r="404" spans="1:9" ht="93.75" x14ac:dyDescent="0.25">
      <c r="A404" s="27" t="s">
        <v>206</v>
      </c>
      <c r="B404" s="28" t="s">
        <v>205</v>
      </c>
      <c r="C404" s="28" t="s">
        <v>66</v>
      </c>
      <c r="D404" s="28" t="s">
        <v>46</v>
      </c>
      <c r="E404" s="28" t="s">
        <v>226</v>
      </c>
      <c r="F404" s="28" t="s">
        <v>207</v>
      </c>
      <c r="G404" s="29">
        <v>1357.21</v>
      </c>
      <c r="H404" s="29">
        <v>1357.21</v>
      </c>
      <c r="I404" s="30">
        <f t="shared" si="6"/>
        <v>100</v>
      </c>
    </row>
    <row r="405" spans="1:9" ht="76.5" customHeight="1" x14ac:dyDescent="0.25">
      <c r="A405" s="27" t="s">
        <v>449</v>
      </c>
      <c r="B405" s="28" t="s">
        <v>205</v>
      </c>
      <c r="C405" s="28" t="s">
        <v>66</v>
      </c>
      <c r="D405" s="28" t="s">
        <v>46</v>
      </c>
      <c r="E405" s="28" t="s">
        <v>448</v>
      </c>
      <c r="F405" s="28"/>
      <c r="G405" s="29">
        <f>G406+G407</f>
        <v>2775.4</v>
      </c>
      <c r="H405" s="29">
        <f>H406+H407</f>
        <v>2775.4</v>
      </c>
      <c r="I405" s="30">
        <v>100</v>
      </c>
    </row>
    <row r="406" spans="1:9" ht="93.75" x14ac:dyDescent="0.25">
      <c r="A406" s="27" t="s">
        <v>177</v>
      </c>
      <c r="B406" s="28" t="s">
        <v>205</v>
      </c>
      <c r="C406" s="28" t="s">
        <v>66</v>
      </c>
      <c r="D406" s="28" t="s">
        <v>46</v>
      </c>
      <c r="E406" s="28" t="s">
        <v>448</v>
      </c>
      <c r="F406" s="28" t="s">
        <v>178</v>
      </c>
      <c r="G406" s="29">
        <v>1987.181</v>
      </c>
      <c r="H406" s="29">
        <v>1987.181</v>
      </c>
      <c r="I406" s="30">
        <v>100</v>
      </c>
    </row>
    <row r="407" spans="1:9" ht="92.25" customHeight="1" x14ac:dyDescent="0.25">
      <c r="A407" s="27" t="s">
        <v>206</v>
      </c>
      <c r="B407" s="28" t="s">
        <v>205</v>
      </c>
      <c r="C407" s="28" t="s">
        <v>66</v>
      </c>
      <c r="D407" s="28" t="s">
        <v>46</v>
      </c>
      <c r="E407" s="28" t="s">
        <v>448</v>
      </c>
      <c r="F407" s="28" t="s">
        <v>207</v>
      </c>
      <c r="G407" s="29">
        <v>788.21900000000005</v>
      </c>
      <c r="H407" s="29">
        <v>788.21900000000005</v>
      </c>
      <c r="I407" s="30">
        <v>100</v>
      </c>
    </row>
    <row r="408" spans="1:9" ht="56.25" customHeight="1" x14ac:dyDescent="0.25">
      <c r="A408" s="27" t="s">
        <v>227</v>
      </c>
      <c r="B408" s="28" t="s">
        <v>205</v>
      </c>
      <c r="C408" s="28" t="s">
        <v>66</v>
      </c>
      <c r="D408" s="28" t="s">
        <v>46</v>
      </c>
      <c r="E408" s="28" t="s">
        <v>228</v>
      </c>
      <c r="F408" s="28"/>
      <c r="G408" s="29">
        <f>G409+G410</f>
        <v>130874.041</v>
      </c>
      <c r="H408" s="29">
        <f>H409+H410</f>
        <v>130874.041</v>
      </c>
      <c r="I408" s="30">
        <f t="shared" si="6"/>
        <v>100</v>
      </c>
    </row>
    <row r="409" spans="1:9" ht="93.75" x14ac:dyDescent="0.25">
      <c r="A409" s="27" t="s">
        <v>177</v>
      </c>
      <c r="B409" s="28" t="s">
        <v>205</v>
      </c>
      <c r="C409" s="28" t="s">
        <v>66</v>
      </c>
      <c r="D409" s="28" t="s">
        <v>46</v>
      </c>
      <c r="E409" s="28" t="s">
        <v>228</v>
      </c>
      <c r="F409" s="28" t="s">
        <v>178</v>
      </c>
      <c r="G409" s="29">
        <v>98052.489000000001</v>
      </c>
      <c r="H409" s="29">
        <v>98052.489000000001</v>
      </c>
      <c r="I409" s="30">
        <f t="shared" si="6"/>
        <v>100</v>
      </c>
    </row>
    <row r="410" spans="1:9" ht="93.75" customHeight="1" x14ac:dyDescent="0.25">
      <c r="A410" s="27" t="s">
        <v>206</v>
      </c>
      <c r="B410" s="28" t="s">
        <v>205</v>
      </c>
      <c r="C410" s="28" t="s">
        <v>66</v>
      </c>
      <c r="D410" s="28" t="s">
        <v>46</v>
      </c>
      <c r="E410" s="28" t="s">
        <v>228</v>
      </c>
      <c r="F410" s="28" t="s">
        <v>207</v>
      </c>
      <c r="G410" s="29">
        <v>32821.552000000003</v>
      </c>
      <c r="H410" s="29">
        <v>32821.552000000003</v>
      </c>
      <c r="I410" s="30">
        <f t="shared" si="6"/>
        <v>100</v>
      </c>
    </row>
    <row r="411" spans="1:9" ht="75" customHeight="1" x14ac:dyDescent="0.25">
      <c r="A411" s="27" t="s">
        <v>28</v>
      </c>
      <c r="B411" s="28" t="s">
        <v>205</v>
      </c>
      <c r="C411" s="28" t="s">
        <v>66</v>
      </c>
      <c r="D411" s="28" t="s">
        <v>46</v>
      </c>
      <c r="E411" s="28" t="s">
        <v>373</v>
      </c>
      <c r="F411" s="28"/>
      <c r="G411" s="29">
        <f>G412+G413</f>
        <v>9352.9</v>
      </c>
      <c r="H411" s="29">
        <f>H412+H413</f>
        <v>9352.9</v>
      </c>
      <c r="I411" s="30">
        <f t="shared" si="6"/>
        <v>100</v>
      </c>
    </row>
    <row r="412" spans="1:9" ht="93.75" x14ac:dyDescent="0.25">
      <c r="A412" s="27" t="s">
        <v>177</v>
      </c>
      <c r="B412" s="28" t="s">
        <v>205</v>
      </c>
      <c r="C412" s="28" t="s">
        <v>66</v>
      </c>
      <c r="D412" s="28" t="s">
        <v>46</v>
      </c>
      <c r="E412" s="28" t="s">
        <v>373</v>
      </c>
      <c r="F412" s="28" t="s">
        <v>178</v>
      </c>
      <c r="G412" s="29">
        <v>7213.7560000000003</v>
      </c>
      <c r="H412" s="29">
        <v>7213.7560000000003</v>
      </c>
      <c r="I412" s="30">
        <f t="shared" si="6"/>
        <v>100</v>
      </c>
    </row>
    <row r="413" spans="1:9" ht="93.75" customHeight="1" x14ac:dyDescent="0.25">
      <c r="A413" s="27" t="s">
        <v>206</v>
      </c>
      <c r="B413" s="28" t="s">
        <v>205</v>
      </c>
      <c r="C413" s="28" t="s">
        <v>66</v>
      </c>
      <c r="D413" s="28" t="s">
        <v>46</v>
      </c>
      <c r="E413" s="28" t="s">
        <v>373</v>
      </c>
      <c r="F413" s="28" t="s">
        <v>207</v>
      </c>
      <c r="G413" s="29">
        <v>2139.1439999999998</v>
      </c>
      <c r="H413" s="29">
        <v>2139.1439999999998</v>
      </c>
      <c r="I413" s="30">
        <f t="shared" si="6"/>
        <v>100</v>
      </c>
    </row>
    <row r="414" spans="1:9" ht="93.75" customHeight="1" x14ac:dyDescent="0.25">
      <c r="A414" s="27" t="s">
        <v>229</v>
      </c>
      <c r="B414" s="28" t="s">
        <v>205</v>
      </c>
      <c r="C414" s="28" t="s">
        <v>66</v>
      </c>
      <c r="D414" s="28" t="s">
        <v>46</v>
      </c>
      <c r="E414" s="28" t="s">
        <v>230</v>
      </c>
      <c r="F414" s="28"/>
      <c r="G414" s="29">
        <f>G415+G416</f>
        <v>19973.2</v>
      </c>
      <c r="H414" s="29">
        <f>H415+H416</f>
        <v>19973.2</v>
      </c>
      <c r="I414" s="30">
        <f t="shared" si="6"/>
        <v>100</v>
      </c>
    </row>
    <row r="415" spans="1:9" ht="37.5" x14ac:dyDescent="0.25">
      <c r="A415" s="27" t="s">
        <v>152</v>
      </c>
      <c r="B415" s="28" t="s">
        <v>205</v>
      </c>
      <c r="C415" s="28" t="s">
        <v>66</v>
      </c>
      <c r="D415" s="28" t="s">
        <v>46</v>
      </c>
      <c r="E415" s="28" t="s">
        <v>230</v>
      </c>
      <c r="F415" s="28" t="s">
        <v>153</v>
      </c>
      <c r="G415" s="29">
        <v>10822.887000000001</v>
      </c>
      <c r="H415" s="29">
        <v>10822.887000000001</v>
      </c>
      <c r="I415" s="30">
        <f t="shared" si="6"/>
        <v>100</v>
      </c>
    </row>
    <row r="416" spans="1:9" ht="37.5" x14ac:dyDescent="0.25">
      <c r="A416" s="27" t="s">
        <v>213</v>
      </c>
      <c r="B416" s="28" t="s">
        <v>205</v>
      </c>
      <c r="C416" s="28" t="s">
        <v>66</v>
      </c>
      <c r="D416" s="28" t="s">
        <v>46</v>
      </c>
      <c r="E416" s="28" t="s">
        <v>230</v>
      </c>
      <c r="F416" s="28" t="s">
        <v>214</v>
      </c>
      <c r="G416" s="29">
        <v>9150.3130000000001</v>
      </c>
      <c r="H416" s="29">
        <v>9150.3130000000001</v>
      </c>
      <c r="I416" s="30">
        <f t="shared" si="6"/>
        <v>100</v>
      </c>
    </row>
    <row r="417" spans="1:9" ht="112.5" x14ac:dyDescent="0.25">
      <c r="A417" s="27" t="s">
        <v>231</v>
      </c>
      <c r="B417" s="28" t="s">
        <v>205</v>
      </c>
      <c r="C417" s="28" t="s">
        <v>66</v>
      </c>
      <c r="D417" s="28" t="s">
        <v>46</v>
      </c>
      <c r="E417" s="28" t="s">
        <v>232</v>
      </c>
      <c r="F417" s="28"/>
      <c r="G417" s="29">
        <f>G418+G419</f>
        <v>14221.7</v>
      </c>
      <c r="H417" s="29">
        <f>H418+H419</f>
        <v>14221.7</v>
      </c>
      <c r="I417" s="30">
        <f t="shared" si="6"/>
        <v>100</v>
      </c>
    </row>
    <row r="418" spans="1:9" ht="37.5" x14ac:dyDescent="0.25">
      <c r="A418" s="27" t="s">
        <v>152</v>
      </c>
      <c r="B418" s="28" t="s">
        <v>205</v>
      </c>
      <c r="C418" s="28" t="s">
        <v>66</v>
      </c>
      <c r="D418" s="28" t="s">
        <v>46</v>
      </c>
      <c r="E418" s="28" t="s">
        <v>232</v>
      </c>
      <c r="F418" s="28" t="s">
        <v>153</v>
      </c>
      <c r="G418" s="29">
        <v>8234.8559999999998</v>
      </c>
      <c r="H418" s="29">
        <v>8234.8559999999998</v>
      </c>
      <c r="I418" s="30">
        <f t="shared" si="6"/>
        <v>100</v>
      </c>
    </row>
    <row r="419" spans="1:9" ht="37.5" x14ac:dyDescent="0.25">
      <c r="A419" s="27" t="s">
        <v>213</v>
      </c>
      <c r="B419" s="28" t="s">
        <v>205</v>
      </c>
      <c r="C419" s="28" t="s">
        <v>66</v>
      </c>
      <c r="D419" s="28" t="s">
        <v>46</v>
      </c>
      <c r="E419" s="28" t="s">
        <v>232</v>
      </c>
      <c r="F419" s="28" t="s">
        <v>214</v>
      </c>
      <c r="G419" s="36">
        <v>5986.8440000000001</v>
      </c>
      <c r="H419" s="36">
        <v>5986.8440000000001</v>
      </c>
      <c r="I419" s="30">
        <f t="shared" si="6"/>
        <v>100</v>
      </c>
    </row>
    <row r="420" spans="1:9" ht="150.75" customHeight="1" x14ac:dyDescent="0.25">
      <c r="A420" s="27" t="s">
        <v>233</v>
      </c>
      <c r="B420" s="28" t="s">
        <v>205</v>
      </c>
      <c r="C420" s="28" t="s">
        <v>66</v>
      </c>
      <c r="D420" s="28" t="s">
        <v>46</v>
      </c>
      <c r="E420" s="28" t="s">
        <v>374</v>
      </c>
      <c r="F420" s="28"/>
      <c r="G420" s="36">
        <f>G421+G422</f>
        <v>815.39200000000005</v>
      </c>
      <c r="H420" s="36">
        <f>H421+H422</f>
        <v>739.40700000000004</v>
      </c>
      <c r="I420" s="30">
        <f t="shared" si="6"/>
        <v>90.681169302617633</v>
      </c>
    </row>
    <row r="421" spans="1:9" ht="37.5" x14ac:dyDescent="0.25">
      <c r="A421" s="27" t="s">
        <v>152</v>
      </c>
      <c r="B421" s="28" t="s">
        <v>205</v>
      </c>
      <c r="C421" s="28" t="s">
        <v>66</v>
      </c>
      <c r="D421" s="28" t="s">
        <v>46</v>
      </c>
      <c r="E421" s="28" t="s">
        <v>374</v>
      </c>
      <c r="F421" s="28" t="s">
        <v>153</v>
      </c>
      <c r="G421" s="36">
        <v>407.661</v>
      </c>
      <c r="H421" s="36">
        <v>367.87200000000001</v>
      </c>
      <c r="I421" s="30">
        <f t="shared" si="6"/>
        <v>90.239684443692198</v>
      </c>
    </row>
    <row r="422" spans="1:9" ht="37.5" x14ac:dyDescent="0.25">
      <c r="A422" s="27" t="s">
        <v>213</v>
      </c>
      <c r="B422" s="28" t="s">
        <v>205</v>
      </c>
      <c r="C422" s="28" t="s">
        <v>66</v>
      </c>
      <c r="D422" s="28" t="s">
        <v>46</v>
      </c>
      <c r="E422" s="28" t="s">
        <v>374</v>
      </c>
      <c r="F422" s="28" t="s">
        <v>214</v>
      </c>
      <c r="G422" s="36">
        <v>407.73099999999999</v>
      </c>
      <c r="H422" s="36">
        <v>371.53500000000003</v>
      </c>
      <c r="I422" s="30">
        <f t="shared" ref="I422:I468" si="7">H422/G422*100</f>
        <v>91.12257836661918</v>
      </c>
    </row>
    <row r="423" spans="1:9" ht="37.5" x14ac:dyDescent="0.25">
      <c r="A423" s="27" t="s">
        <v>29</v>
      </c>
      <c r="B423" s="28" t="s">
        <v>205</v>
      </c>
      <c r="C423" s="28" t="s">
        <v>66</v>
      </c>
      <c r="D423" s="28" t="s">
        <v>46</v>
      </c>
      <c r="E423" s="28" t="s">
        <v>234</v>
      </c>
      <c r="F423" s="28"/>
      <c r="G423" s="36">
        <f>G424+G425</f>
        <v>1806.758</v>
      </c>
      <c r="H423" s="36">
        <f>H424+H425</f>
        <v>1806.758</v>
      </c>
      <c r="I423" s="30">
        <f t="shared" si="7"/>
        <v>100</v>
      </c>
    </row>
    <row r="424" spans="1:9" ht="93.75" x14ac:dyDescent="0.25">
      <c r="A424" s="27" t="s">
        <v>177</v>
      </c>
      <c r="B424" s="28" t="s">
        <v>205</v>
      </c>
      <c r="C424" s="28" t="s">
        <v>66</v>
      </c>
      <c r="D424" s="28" t="s">
        <v>46</v>
      </c>
      <c r="E424" s="28" t="s">
        <v>234</v>
      </c>
      <c r="F424" s="28" t="s">
        <v>178</v>
      </c>
      <c r="G424" s="36">
        <v>1772.05</v>
      </c>
      <c r="H424" s="36">
        <v>1772.05</v>
      </c>
      <c r="I424" s="30">
        <f t="shared" si="7"/>
        <v>100</v>
      </c>
    </row>
    <row r="425" spans="1:9" ht="93" customHeight="1" x14ac:dyDescent="0.25">
      <c r="A425" s="27" t="s">
        <v>206</v>
      </c>
      <c r="B425" s="28" t="s">
        <v>205</v>
      </c>
      <c r="C425" s="28" t="s">
        <v>66</v>
      </c>
      <c r="D425" s="28" t="s">
        <v>46</v>
      </c>
      <c r="E425" s="28" t="s">
        <v>234</v>
      </c>
      <c r="F425" s="28" t="s">
        <v>207</v>
      </c>
      <c r="G425" s="36">
        <v>34.707999999999998</v>
      </c>
      <c r="H425" s="36">
        <v>34.707999999999998</v>
      </c>
      <c r="I425" s="30">
        <f t="shared" si="7"/>
        <v>100</v>
      </c>
    </row>
    <row r="426" spans="1:9" ht="39.75" customHeight="1" x14ac:dyDescent="0.25">
      <c r="A426" s="27" t="s">
        <v>235</v>
      </c>
      <c r="B426" s="28" t="s">
        <v>205</v>
      </c>
      <c r="C426" s="28" t="s">
        <v>66</v>
      </c>
      <c r="D426" s="28" t="s">
        <v>46</v>
      </c>
      <c r="E426" s="28" t="s">
        <v>236</v>
      </c>
      <c r="F426" s="28"/>
      <c r="G426" s="36">
        <v>298.87099999999998</v>
      </c>
      <c r="H426" s="36">
        <v>298.87099999999998</v>
      </c>
      <c r="I426" s="30">
        <f t="shared" si="7"/>
        <v>100</v>
      </c>
    </row>
    <row r="427" spans="1:9" ht="93.75" x14ac:dyDescent="0.25">
      <c r="A427" s="27" t="s">
        <v>206</v>
      </c>
      <c r="B427" s="28" t="s">
        <v>205</v>
      </c>
      <c r="C427" s="28" t="s">
        <v>66</v>
      </c>
      <c r="D427" s="28" t="s">
        <v>46</v>
      </c>
      <c r="E427" s="28" t="s">
        <v>236</v>
      </c>
      <c r="F427" s="28" t="s">
        <v>207</v>
      </c>
      <c r="G427" s="36">
        <v>298.87099999999998</v>
      </c>
      <c r="H427" s="36">
        <v>298.87099999999998</v>
      </c>
      <c r="I427" s="30">
        <f t="shared" si="7"/>
        <v>100</v>
      </c>
    </row>
    <row r="428" spans="1:9" ht="93.75" x14ac:dyDescent="0.25">
      <c r="A428" s="27" t="s">
        <v>454</v>
      </c>
      <c r="B428" s="28" t="s">
        <v>205</v>
      </c>
      <c r="C428" s="28" t="s">
        <v>66</v>
      </c>
      <c r="D428" s="28" t="s">
        <v>46</v>
      </c>
      <c r="E428" s="28" t="s">
        <v>453</v>
      </c>
      <c r="F428" s="28"/>
      <c r="G428" s="36">
        <v>3535.35</v>
      </c>
      <c r="H428" s="36">
        <v>3535.35</v>
      </c>
      <c r="I428" s="30">
        <f t="shared" si="7"/>
        <v>100</v>
      </c>
    </row>
    <row r="429" spans="1:9" ht="37.5" x14ac:dyDescent="0.25">
      <c r="A429" s="27" t="s">
        <v>152</v>
      </c>
      <c r="B429" s="28" t="s">
        <v>205</v>
      </c>
      <c r="C429" s="28" t="s">
        <v>66</v>
      </c>
      <c r="D429" s="28" t="s">
        <v>46</v>
      </c>
      <c r="E429" s="28" t="s">
        <v>453</v>
      </c>
      <c r="F429" s="28" t="s">
        <v>153</v>
      </c>
      <c r="G429" s="36">
        <v>3535.35</v>
      </c>
      <c r="H429" s="36">
        <v>3535.35</v>
      </c>
      <c r="I429" s="30">
        <v>100</v>
      </c>
    </row>
    <row r="430" spans="1:9" ht="75" customHeight="1" x14ac:dyDescent="0.25">
      <c r="A430" s="27" t="s">
        <v>375</v>
      </c>
      <c r="B430" s="28" t="s">
        <v>205</v>
      </c>
      <c r="C430" s="28" t="s">
        <v>66</v>
      </c>
      <c r="D430" s="28" t="s">
        <v>46</v>
      </c>
      <c r="E430" s="28" t="s">
        <v>376</v>
      </c>
      <c r="F430" s="28"/>
      <c r="G430" s="36">
        <f>G431+G432+G433+G434</f>
        <v>264.18200000000002</v>
      </c>
      <c r="H430" s="36">
        <f>H431+H432+H433+H434</f>
        <v>264.18200000000002</v>
      </c>
      <c r="I430" s="30">
        <f t="shared" si="7"/>
        <v>100</v>
      </c>
    </row>
    <row r="431" spans="1:9" ht="93.75" x14ac:dyDescent="0.25">
      <c r="A431" s="27" t="s">
        <v>177</v>
      </c>
      <c r="B431" s="28" t="s">
        <v>205</v>
      </c>
      <c r="C431" s="28" t="s">
        <v>66</v>
      </c>
      <c r="D431" s="28" t="s">
        <v>46</v>
      </c>
      <c r="E431" s="28" t="s">
        <v>376</v>
      </c>
      <c r="F431" s="28" t="s">
        <v>178</v>
      </c>
      <c r="G431" s="36">
        <v>142.18199999999999</v>
      </c>
      <c r="H431" s="36">
        <v>142.18199999999999</v>
      </c>
      <c r="I431" s="30">
        <f t="shared" si="7"/>
        <v>100</v>
      </c>
    </row>
    <row r="432" spans="1:9" ht="37.5" x14ac:dyDescent="0.25">
      <c r="A432" s="27" t="s">
        <v>152</v>
      </c>
      <c r="B432" s="28" t="s">
        <v>205</v>
      </c>
      <c r="C432" s="28" t="s">
        <v>66</v>
      </c>
      <c r="D432" s="28" t="s">
        <v>46</v>
      </c>
      <c r="E432" s="28" t="s">
        <v>376</v>
      </c>
      <c r="F432" s="28" t="s">
        <v>153</v>
      </c>
      <c r="G432" s="36">
        <v>27.5</v>
      </c>
      <c r="H432" s="36">
        <v>27.5</v>
      </c>
      <c r="I432" s="30">
        <f t="shared" si="7"/>
        <v>100</v>
      </c>
    </row>
    <row r="433" spans="1:9" ht="93.75" x14ac:dyDescent="0.25">
      <c r="A433" s="27" t="s">
        <v>206</v>
      </c>
      <c r="B433" s="28" t="s">
        <v>205</v>
      </c>
      <c r="C433" s="28" t="s">
        <v>66</v>
      </c>
      <c r="D433" s="28" t="s">
        <v>46</v>
      </c>
      <c r="E433" s="28" t="s">
        <v>376</v>
      </c>
      <c r="F433" s="28" t="s">
        <v>207</v>
      </c>
      <c r="G433" s="36">
        <v>22</v>
      </c>
      <c r="H433" s="36">
        <v>22</v>
      </c>
      <c r="I433" s="30">
        <f t="shared" si="7"/>
        <v>100</v>
      </c>
    </row>
    <row r="434" spans="1:9" ht="37.5" x14ac:dyDescent="0.25">
      <c r="A434" s="27" t="s">
        <v>213</v>
      </c>
      <c r="B434" s="28" t="s">
        <v>205</v>
      </c>
      <c r="C434" s="28" t="s">
        <v>66</v>
      </c>
      <c r="D434" s="28" t="s">
        <v>46</v>
      </c>
      <c r="E434" s="28" t="s">
        <v>376</v>
      </c>
      <c r="F434" s="28" t="s">
        <v>214</v>
      </c>
      <c r="G434" s="36">
        <v>72.5</v>
      </c>
      <c r="H434" s="36">
        <v>72.5</v>
      </c>
      <c r="I434" s="30">
        <f t="shared" si="7"/>
        <v>100</v>
      </c>
    </row>
    <row r="435" spans="1:9" ht="19.5" x14ac:dyDescent="0.25">
      <c r="A435" s="31" t="s">
        <v>237</v>
      </c>
      <c r="B435" s="32" t="s">
        <v>205</v>
      </c>
      <c r="C435" s="32" t="s">
        <v>66</v>
      </c>
      <c r="D435" s="32" t="s">
        <v>49</v>
      </c>
      <c r="E435" s="32"/>
      <c r="F435" s="32"/>
      <c r="G435" s="43">
        <f>G436+G438+G440+G442+G444+G446</f>
        <v>30936.639999999999</v>
      </c>
      <c r="H435" s="43">
        <f>H436+H438+H440+H442+H444+H446</f>
        <v>30936.639999999999</v>
      </c>
      <c r="I435" s="34">
        <f t="shared" si="7"/>
        <v>100</v>
      </c>
    </row>
    <row r="436" spans="1:9" ht="75" customHeight="1" x14ac:dyDescent="0.25">
      <c r="A436" s="27" t="s">
        <v>458</v>
      </c>
      <c r="B436" s="28" t="s">
        <v>205</v>
      </c>
      <c r="C436" s="28" t="s">
        <v>66</v>
      </c>
      <c r="D436" s="28" t="s">
        <v>49</v>
      </c>
      <c r="E436" s="28" t="s">
        <v>457</v>
      </c>
      <c r="F436" s="28"/>
      <c r="G436" s="36">
        <v>9672.6849999999995</v>
      </c>
      <c r="H436" s="36">
        <v>9672.6849999999995</v>
      </c>
      <c r="I436" s="30">
        <f t="shared" si="7"/>
        <v>100</v>
      </c>
    </row>
    <row r="437" spans="1:9" ht="92.25" customHeight="1" x14ac:dyDescent="0.25">
      <c r="A437" s="27" t="s">
        <v>206</v>
      </c>
      <c r="B437" s="28" t="s">
        <v>205</v>
      </c>
      <c r="C437" s="28" t="s">
        <v>66</v>
      </c>
      <c r="D437" s="28" t="s">
        <v>49</v>
      </c>
      <c r="E437" s="28" t="s">
        <v>457</v>
      </c>
      <c r="F437" s="28" t="s">
        <v>207</v>
      </c>
      <c r="G437" s="36">
        <v>9672.6849999999995</v>
      </c>
      <c r="H437" s="36">
        <v>9672.6849999999995</v>
      </c>
      <c r="I437" s="30">
        <v>100</v>
      </c>
    </row>
    <row r="438" spans="1:9" ht="21" customHeight="1" x14ac:dyDescent="0.25">
      <c r="A438" s="27" t="s">
        <v>456</v>
      </c>
      <c r="B438" s="28" t="s">
        <v>205</v>
      </c>
      <c r="C438" s="28" t="s">
        <v>66</v>
      </c>
      <c r="D438" s="28" t="s">
        <v>49</v>
      </c>
      <c r="E438" s="28" t="s">
        <v>455</v>
      </c>
      <c r="F438" s="28"/>
      <c r="G438" s="36">
        <v>9.1910000000000007</v>
      </c>
      <c r="H438" s="36">
        <v>9.1910000000000007</v>
      </c>
      <c r="I438" s="30">
        <v>100</v>
      </c>
    </row>
    <row r="439" spans="1:9" ht="93.75" customHeight="1" x14ac:dyDescent="0.25">
      <c r="A439" s="27" t="s">
        <v>206</v>
      </c>
      <c r="B439" s="28" t="s">
        <v>205</v>
      </c>
      <c r="C439" s="28" t="s">
        <v>66</v>
      </c>
      <c r="D439" s="28" t="s">
        <v>49</v>
      </c>
      <c r="E439" s="28" t="s">
        <v>455</v>
      </c>
      <c r="F439" s="28" t="s">
        <v>207</v>
      </c>
      <c r="G439" s="36">
        <v>9.1910000000000007</v>
      </c>
      <c r="H439" s="36">
        <v>9.1910000000000007</v>
      </c>
      <c r="I439" s="30">
        <v>100</v>
      </c>
    </row>
    <row r="440" spans="1:9" ht="37.5" x14ac:dyDescent="0.25">
      <c r="A440" s="27" t="s">
        <v>29</v>
      </c>
      <c r="B440" s="28" t="s">
        <v>205</v>
      </c>
      <c r="C440" s="28" t="s">
        <v>66</v>
      </c>
      <c r="D440" s="28" t="s">
        <v>49</v>
      </c>
      <c r="E440" s="28" t="s">
        <v>378</v>
      </c>
      <c r="F440" s="28"/>
      <c r="G440" s="36">
        <v>110.524</v>
      </c>
      <c r="H440" s="36">
        <v>110.524</v>
      </c>
      <c r="I440" s="30">
        <v>100</v>
      </c>
    </row>
    <row r="441" spans="1:9" ht="95.25" customHeight="1" x14ac:dyDescent="0.25">
      <c r="A441" s="27" t="s">
        <v>206</v>
      </c>
      <c r="B441" s="28" t="s">
        <v>205</v>
      </c>
      <c r="C441" s="28" t="s">
        <v>66</v>
      </c>
      <c r="D441" s="28" t="s">
        <v>49</v>
      </c>
      <c r="E441" s="28" t="s">
        <v>378</v>
      </c>
      <c r="F441" s="28" t="s">
        <v>207</v>
      </c>
      <c r="G441" s="36">
        <v>110.524</v>
      </c>
      <c r="H441" s="36">
        <v>110.524</v>
      </c>
      <c r="I441" s="30">
        <v>100</v>
      </c>
    </row>
    <row r="442" spans="1:9" ht="56.25" x14ac:dyDescent="0.25">
      <c r="A442" s="27" t="s">
        <v>239</v>
      </c>
      <c r="B442" s="28" t="s">
        <v>205</v>
      </c>
      <c r="C442" s="28" t="s">
        <v>66</v>
      </c>
      <c r="D442" s="28" t="s">
        <v>49</v>
      </c>
      <c r="E442" s="28" t="s">
        <v>240</v>
      </c>
      <c r="F442" s="28"/>
      <c r="G442" s="36">
        <v>10344.24</v>
      </c>
      <c r="H442" s="36">
        <v>10344.24</v>
      </c>
      <c r="I442" s="30">
        <f t="shared" si="7"/>
        <v>100</v>
      </c>
    </row>
    <row r="443" spans="1:9" ht="92.25" customHeight="1" x14ac:dyDescent="0.25">
      <c r="A443" s="27" t="s">
        <v>206</v>
      </c>
      <c r="B443" s="28" t="s">
        <v>205</v>
      </c>
      <c r="C443" s="28" t="s">
        <v>66</v>
      </c>
      <c r="D443" s="28" t="s">
        <v>49</v>
      </c>
      <c r="E443" s="28" t="s">
        <v>240</v>
      </c>
      <c r="F443" s="28" t="s">
        <v>207</v>
      </c>
      <c r="G443" s="36">
        <v>10344.24</v>
      </c>
      <c r="H443" s="36">
        <v>10344.24</v>
      </c>
      <c r="I443" s="30">
        <f t="shared" si="7"/>
        <v>100</v>
      </c>
    </row>
    <row r="444" spans="1:9" ht="39" customHeight="1" x14ac:dyDescent="0.25">
      <c r="A444" s="27" t="s">
        <v>88</v>
      </c>
      <c r="B444" s="28" t="s">
        <v>205</v>
      </c>
      <c r="C444" s="28" t="s">
        <v>66</v>
      </c>
      <c r="D444" s="28" t="s">
        <v>49</v>
      </c>
      <c r="E444" s="28" t="s">
        <v>241</v>
      </c>
      <c r="F444" s="28"/>
      <c r="G444" s="36">
        <v>6000</v>
      </c>
      <c r="H444" s="36">
        <v>6000</v>
      </c>
      <c r="I444" s="30">
        <f t="shared" si="7"/>
        <v>100</v>
      </c>
    </row>
    <row r="445" spans="1:9" ht="93.75" customHeight="1" x14ac:dyDescent="0.25">
      <c r="A445" s="27" t="s">
        <v>206</v>
      </c>
      <c r="B445" s="28" t="s">
        <v>205</v>
      </c>
      <c r="C445" s="28" t="s">
        <v>66</v>
      </c>
      <c r="D445" s="28" t="s">
        <v>49</v>
      </c>
      <c r="E445" s="28" t="s">
        <v>241</v>
      </c>
      <c r="F445" s="28" t="s">
        <v>207</v>
      </c>
      <c r="G445" s="36">
        <v>6000</v>
      </c>
      <c r="H445" s="36">
        <v>6000</v>
      </c>
      <c r="I445" s="30">
        <f t="shared" si="7"/>
        <v>100</v>
      </c>
    </row>
    <row r="446" spans="1:9" ht="78" customHeight="1" x14ac:dyDescent="0.25">
      <c r="A446" s="27" t="s">
        <v>28</v>
      </c>
      <c r="B446" s="28" t="s">
        <v>205</v>
      </c>
      <c r="C446" s="28" t="s">
        <v>66</v>
      </c>
      <c r="D446" s="28" t="s">
        <v>49</v>
      </c>
      <c r="E446" s="28" t="s">
        <v>377</v>
      </c>
      <c r="F446" s="28"/>
      <c r="G446" s="36">
        <v>4800</v>
      </c>
      <c r="H446" s="36">
        <v>4800</v>
      </c>
      <c r="I446" s="30">
        <f t="shared" si="7"/>
        <v>100</v>
      </c>
    </row>
    <row r="447" spans="1:9" ht="93.75" x14ac:dyDescent="0.25">
      <c r="A447" s="27" t="s">
        <v>206</v>
      </c>
      <c r="B447" s="28" t="s">
        <v>205</v>
      </c>
      <c r="C447" s="28" t="s">
        <v>66</v>
      </c>
      <c r="D447" s="28" t="s">
        <v>49</v>
      </c>
      <c r="E447" s="28" t="s">
        <v>377</v>
      </c>
      <c r="F447" s="28" t="s">
        <v>207</v>
      </c>
      <c r="G447" s="36">
        <v>4800</v>
      </c>
      <c r="H447" s="36">
        <v>4800</v>
      </c>
      <c r="I447" s="30">
        <f t="shared" si="7"/>
        <v>100</v>
      </c>
    </row>
    <row r="448" spans="1:9" ht="56.25" x14ac:dyDescent="0.25">
      <c r="A448" s="31" t="s">
        <v>242</v>
      </c>
      <c r="B448" s="32" t="s">
        <v>205</v>
      </c>
      <c r="C448" s="32" t="s">
        <v>66</v>
      </c>
      <c r="D448" s="32" t="s">
        <v>42</v>
      </c>
      <c r="E448" s="32"/>
      <c r="F448" s="32"/>
      <c r="G448" s="43">
        <f>G449</f>
        <v>38</v>
      </c>
      <c r="H448" s="43">
        <f>H449</f>
        <v>38</v>
      </c>
      <c r="I448" s="34">
        <f t="shared" si="7"/>
        <v>100</v>
      </c>
    </row>
    <row r="449" spans="1:9" ht="37.5" x14ac:dyDescent="0.25">
      <c r="A449" s="27" t="s">
        <v>152</v>
      </c>
      <c r="B449" s="28" t="s">
        <v>205</v>
      </c>
      <c r="C449" s="28" t="s">
        <v>66</v>
      </c>
      <c r="D449" s="28" t="s">
        <v>42</v>
      </c>
      <c r="E449" s="28" t="s">
        <v>243</v>
      </c>
      <c r="F449" s="28" t="s">
        <v>153</v>
      </c>
      <c r="G449" s="36">
        <f>G450+G451</f>
        <v>38</v>
      </c>
      <c r="H449" s="36">
        <f>H450+H451</f>
        <v>38</v>
      </c>
      <c r="I449" s="30">
        <f t="shared" si="7"/>
        <v>100</v>
      </c>
    </row>
    <row r="450" spans="1:9" ht="93" customHeight="1" x14ac:dyDescent="0.25">
      <c r="A450" s="27" t="s">
        <v>206</v>
      </c>
      <c r="B450" s="28" t="s">
        <v>205</v>
      </c>
      <c r="C450" s="28" t="s">
        <v>66</v>
      </c>
      <c r="D450" s="28" t="s">
        <v>42</v>
      </c>
      <c r="E450" s="28" t="s">
        <v>243</v>
      </c>
      <c r="F450" s="28" t="s">
        <v>207</v>
      </c>
      <c r="G450" s="36">
        <v>0.76</v>
      </c>
      <c r="H450" s="36">
        <v>0.76</v>
      </c>
      <c r="I450" s="30">
        <f t="shared" si="7"/>
        <v>100</v>
      </c>
    </row>
    <row r="451" spans="1:9" ht="37.5" x14ac:dyDescent="0.25">
      <c r="A451" s="27" t="s">
        <v>213</v>
      </c>
      <c r="B451" s="28" t="s">
        <v>205</v>
      </c>
      <c r="C451" s="28" t="s">
        <v>66</v>
      </c>
      <c r="D451" s="28" t="s">
        <v>42</v>
      </c>
      <c r="E451" s="28" t="s">
        <v>243</v>
      </c>
      <c r="F451" s="28" t="s">
        <v>214</v>
      </c>
      <c r="G451" s="36">
        <v>37.24</v>
      </c>
      <c r="H451" s="36">
        <v>37.24</v>
      </c>
      <c r="I451" s="30">
        <f t="shared" si="7"/>
        <v>100</v>
      </c>
    </row>
    <row r="452" spans="1:9" ht="19.5" x14ac:dyDescent="0.25">
      <c r="A452" s="31" t="s">
        <v>140</v>
      </c>
      <c r="B452" s="32" t="s">
        <v>205</v>
      </c>
      <c r="C452" s="32" t="s">
        <v>66</v>
      </c>
      <c r="D452" s="32" t="s">
        <v>66</v>
      </c>
      <c r="E452" s="32"/>
      <c r="F452" s="32"/>
      <c r="G452" s="43">
        <f>G453</f>
        <v>759.06799999999998</v>
      </c>
      <c r="H452" s="43">
        <f>H453</f>
        <v>759.06799999999998</v>
      </c>
      <c r="I452" s="34">
        <f t="shared" si="7"/>
        <v>100</v>
      </c>
    </row>
    <row r="453" spans="1:9" ht="37.5" x14ac:dyDescent="0.25">
      <c r="A453" s="27" t="s">
        <v>244</v>
      </c>
      <c r="B453" s="28" t="s">
        <v>205</v>
      </c>
      <c r="C453" s="28" t="s">
        <v>66</v>
      </c>
      <c r="D453" s="28" t="s">
        <v>66</v>
      </c>
      <c r="E453" s="28" t="s">
        <v>245</v>
      </c>
      <c r="F453" s="28"/>
      <c r="G453" s="36">
        <v>759.06799999999998</v>
      </c>
      <c r="H453" s="36">
        <v>759.06799999999998</v>
      </c>
      <c r="I453" s="30">
        <f t="shared" si="7"/>
        <v>100</v>
      </c>
    </row>
    <row r="454" spans="1:9" ht="93" customHeight="1" x14ac:dyDescent="0.25">
      <c r="A454" s="27" t="s">
        <v>206</v>
      </c>
      <c r="B454" s="28" t="s">
        <v>205</v>
      </c>
      <c r="C454" s="28" t="s">
        <v>66</v>
      </c>
      <c r="D454" s="28" t="s">
        <v>66</v>
      </c>
      <c r="E454" s="28" t="s">
        <v>245</v>
      </c>
      <c r="F454" s="28" t="s">
        <v>207</v>
      </c>
      <c r="G454" s="36">
        <v>759.06799999999998</v>
      </c>
      <c r="H454" s="36">
        <v>759.06799999999998</v>
      </c>
      <c r="I454" s="30">
        <f t="shared" si="7"/>
        <v>100</v>
      </c>
    </row>
    <row r="455" spans="1:9" ht="37.5" x14ac:dyDescent="0.25">
      <c r="A455" s="31" t="s">
        <v>254</v>
      </c>
      <c r="B455" s="32" t="s">
        <v>205</v>
      </c>
      <c r="C455" s="32" t="s">
        <v>66</v>
      </c>
      <c r="D455" s="32" t="s">
        <v>91</v>
      </c>
      <c r="E455" s="32"/>
      <c r="F455" s="32"/>
      <c r="G455" s="44">
        <f>G456+G461+G464+G467+G469+G471+G473+G475+G478+G480+G490+G493+G497+G500+G503+G505+G508</f>
        <v>108116.23</v>
      </c>
      <c r="H455" s="44">
        <f>H456+H461+H464+H467+H469+H471+H473+H475+H478+H480+H490+H493+H497+H500+H503+H505+H508</f>
        <v>107860.548</v>
      </c>
      <c r="I455" s="30">
        <f t="shared" si="7"/>
        <v>99.763511916758475</v>
      </c>
    </row>
    <row r="456" spans="1:9" ht="56.25" x14ac:dyDescent="0.25">
      <c r="A456" s="27" t="s">
        <v>246</v>
      </c>
      <c r="B456" s="28" t="s">
        <v>205</v>
      </c>
      <c r="C456" s="28" t="s">
        <v>66</v>
      </c>
      <c r="D456" s="28" t="s">
        <v>91</v>
      </c>
      <c r="E456" s="28" t="s">
        <v>247</v>
      </c>
      <c r="F456" s="28"/>
      <c r="G456" s="36">
        <f>G457+G458+G459+G460</f>
        <v>2671.9029999999998</v>
      </c>
      <c r="H456" s="36">
        <f>H457+H458+H459+H460</f>
        <v>2627.9830000000002</v>
      </c>
      <c r="I456" s="30">
        <f t="shared" si="7"/>
        <v>98.356227752279949</v>
      </c>
    </row>
    <row r="457" spans="1:9" ht="56.25" x14ac:dyDescent="0.25">
      <c r="A457" s="27" t="s">
        <v>248</v>
      </c>
      <c r="B457" s="28" t="s">
        <v>205</v>
      </c>
      <c r="C457" s="28" t="s">
        <v>66</v>
      </c>
      <c r="D457" s="28" t="s">
        <v>91</v>
      </c>
      <c r="E457" s="28" t="s">
        <v>247</v>
      </c>
      <c r="F457" s="28" t="s">
        <v>249</v>
      </c>
      <c r="G457" s="44">
        <v>180.946</v>
      </c>
      <c r="H457" s="36">
        <v>137.02600000000001</v>
      </c>
      <c r="I457" s="30">
        <f t="shared" si="7"/>
        <v>75.72756512992828</v>
      </c>
    </row>
    <row r="458" spans="1:9" ht="93" customHeight="1" x14ac:dyDescent="0.25">
      <c r="A458" s="27" t="s">
        <v>177</v>
      </c>
      <c r="B458" s="28" t="s">
        <v>205</v>
      </c>
      <c r="C458" s="28" t="s">
        <v>66</v>
      </c>
      <c r="D458" s="28" t="s">
        <v>91</v>
      </c>
      <c r="E458" s="28" t="s">
        <v>247</v>
      </c>
      <c r="F458" s="28" t="s">
        <v>178</v>
      </c>
      <c r="G458" s="44">
        <v>1194.509</v>
      </c>
      <c r="H458" s="36">
        <v>1194.509</v>
      </c>
      <c r="I458" s="30">
        <f t="shared" si="7"/>
        <v>100</v>
      </c>
    </row>
    <row r="459" spans="1:9" ht="93.75" x14ac:dyDescent="0.25">
      <c r="A459" s="27" t="s">
        <v>206</v>
      </c>
      <c r="B459" s="28" t="s">
        <v>205</v>
      </c>
      <c r="C459" s="28" t="s">
        <v>66</v>
      </c>
      <c r="D459" s="28" t="s">
        <v>91</v>
      </c>
      <c r="E459" s="28" t="s">
        <v>247</v>
      </c>
      <c r="F459" s="28" t="s">
        <v>207</v>
      </c>
      <c r="G459" s="44">
        <v>326.51799999999997</v>
      </c>
      <c r="H459" s="36">
        <v>326.51799999999997</v>
      </c>
      <c r="I459" s="30">
        <f t="shared" si="7"/>
        <v>100</v>
      </c>
    </row>
    <row r="460" spans="1:9" ht="37.5" x14ac:dyDescent="0.25">
      <c r="A460" s="27" t="s">
        <v>213</v>
      </c>
      <c r="B460" s="28" t="s">
        <v>205</v>
      </c>
      <c r="C460" s="28" t="s">
        <v>66</v>
      </c>
      <c r="D460" s="28" t="s">
        <v>91</v>
      </c>
      <c r="E460" s="28" t="s">
        <v>247</v>
      </c>
      <c r="F460" s="28" t="s">
        <v>214</v>
      </c>
      <c r="G460" s="44">
        <v>969.93</v>
      </c>
      <c r="H460" s="36">
        <v>969.93</v>
      </c>
      <c r="I460" s="30">
        <v>100</v>
      </c>
    </row>
    <row r="461" spans="1:9" ht="37.5" x14ac:dyDescent="0.25">
      <c r="A461" s="27" t="s">
        <v>250</v>
      </c>
      <c r="B461" s="28" t="s">
        <v>205</v>
      </c>
      <c r="C461" s="28" t="s">
        <v>66</v>
      </c>
      <c r="D461" s="28" t="s">
        <v>91</v>
      </c>
      <c r="E461" s="28" t="s">
        <v>251</v>
      </c>
      <c r="F461" s="28"/>
      <c r="G461" s="36">
        <f>G462+G463</f>
        <v>2284.2729999999997</v>
      </c>
      <c r="H461" s="36">
        <f>H462+H463</f>
        <v>2284.2729999999997</v>
      </c>
      <c r="I461" s="30">
        <f t="shared" si="7"/>
        <v>100</v>
      </c>
    </row>
    <row r="462" spans="1:9" ht="56.25" x14ac:dyDescent="0.25">
      <c r="A462" s="27" t="s">
        <v>248</v>
      </c>
      <c r="B462" s="28" t="s">
        <v>205</v>
      </c>
      <c r="C462" s="28" t="s">
        <v>66</v>
      </c>
      <c r="D462" s="28" t="s">
        <v>91</v>
      </c>
      <c r="E462" s="28" t="s">
        <v>251</v>
      </c>
      <c r="F462" s="28" t="s">
        <v>249</v>
      </c>
      <c r="G462" s="44">
        <v>140.113</v>
      </c>
      <c r="H462" s="36">
        <v>140.113</v>
      </c>
      <c r="I462" s="30">
        <f t="shared" si="7"/>
        <v>100</v>
      </c>
    </row>
    <row r="463" spans="1:9" ht="37.5" x14ac:dyDescent="0.25">
      <c r="A463" s="27" t="s">
        <v>213</v>
      </c>
      <c r="B463" s="28" t="s">
        <v>205</v>
      </c>
      <c r="C463" s="28" t="s">
        <v>66</v>
      </c>
      <c r="D463" s="28" t="s">
        <v>91</v>
      </c>
      <c r="E463" s="28" t="s">
        <v>251</v>
      </c>
      <c r="F463" s="28" t="s">
        <v>214</v>
      </c>
      <c r="G463" s="44">
        <v>2144.16</v>
      </c>
      <c r="H463" s="36">
        <v>2144.16</v>
      </c>
      <c r="I463" s="30">
        <f t="shared" si="7"/>
        <v>100</v>
      </c>
    </row>
    <row r="464" spans="1:9" ht="112.5" customHeight="1" x14ac:dyDescent="0.25">
      <c r="A464" s="27" t="s">
        <v>252</v>
      </c>
      <c r="B464" s="28" t="s">
        <v>205</v>
      </c>
      <c r="C464" s="28" t="s">
        <v>66</v>
      </c>
      <c r="D464" s="28" t="s">
        <v>91</v>
      </c>
      <c r="E464" s="28" t="s">
        <v>253</v>
      </c>
      <c r="F464" s="28"/>
      <c r="G464" s="36">
        <f>G465+G466</f>
        <v>34.300000000000004</v>
      </c>
      <c r="H464" s="36">
        <f>H465+H466</f>
        <v>34.300000000000004</v>
      </c>
      <c r="I464" s="30">
        <f t="shared" si="7"/>
        <v>100</v>
      </c>
    </row>
    <row r="465" spans="1:9" ht="18.75" customHeight="1" x14ac:dyDescent="0.25">
      <c r="A465" s="27" t="s">
        <v>12</v>
      </c>
      <c r="B465" s="28" t="s">
        <v>205</v>
      </c>
      <c r="C465" s="28" t="s">
        <v>66</v>
      </c>
      <c r="D465" s="28" t="s">
        <v>91</v>
      </c>
      <c r="E465" s="28" t="s">
        <v>253</v>
      </c>
      <c r="F465" s="28" t="s">
        <v>83</v>
      </c>
      <c r="G465" s="44">
        <v>26.344000000000001</v>
      </c>
      <c r="H465" s="36">
        <v>26.344000000000001</v>
      </c>
      <c r="I465" s="30">
        <f t="shared" si="7"/>
        <v>100</v>
      </c>
    </row>
    <row r="466" spans="1:9" ht="79.5" customHeight="1" x14ac:dyDescent="0.25">
      <c r="A466" s="27" t="s">
        <v>85</v>
      </c>
      <c r="B466" s="28" t="s">
        <v>205</v>
      </c>
      <c r="C466" s="28" t="s">
        <v>66</v>
      </c>
      <c r="D466" s="28" t="s">
        <v>91</v>
      </c>
      <c r="E466" s="28" t="s">
        <v>253</v>
      </c>
      <c r="F466" s="28" t="s">
        <v>86</v>
      </c>
      <c r="G466" s="44">
        <v>7.9560000000000004</v>
      </c>
      <c r="H466" s="36">
        <v>7.9560000000000004</v>
      </c>
      <c r="I466" s="30">
        <f t="shared" si="7"/>
        <v>100</v>
      </c>
    </row>
    <row r="467" spans="1:9" ht="18.75" x14ac:dyDescent="0.25">
      <c r="A467" s="27" t="s">
        <v>255</v>
      </c>
      <c r="B467" s="28" t="s">
        <v>205</v>
      </c>
      <c r="C467" s="28" t="s">
        <v>66</v>
      </c>
      <c r="D467" s="28" t="s">
        <v>91</v>
      </c>
      <c r="E467" s="28" t="s">
        <v>256</v>
      </c>
      <c r="F467" s="28"/>
      <c r="G467" s="36">
        <v>32.323</v>
      </c>
      <c r="H467" s="36">
        <v>32.323</v>
      </c>
      <c r="I467" s="30">
        <f t="shared" si="7"/>
        <v>100</v>
      </c>
    </row>
    <row r="468" spans="1:9" ht="96.75" customHeight="1" x14ac:dyDescent="0.25">
      <c r="A468" s="27" t="s">
        <v>206</v>
      </c>
      <c r="B468" s="28" t="s">
        <v>205</v>
      </c>
      <c r="C468" s="28" t="s">
        <v>66</v>
      </c>
      <c r="D468" s="28" t="s">
        <v>91</v>
      </c>
      <c r="E468" s="28" t="s">
        <v>256</v>
      </c>
      <c r="F468" s="28" t="s">
        <v>207</v>
      </c>
      <c r="G468" s="44">
        <v>32.323</v>
      </c>
      <c r="H468" s="36">
        <v>32.323</v>
      </c>
      <c r="I468" s="30">
        <f t="shared" si="7"/>
        <v>100</v>
      </c>
    </row>
    <row r="469" spans="1:9" ht="54.75" customHeight="1" x14ac:dyDescent="0.25">
      <c r="A469" s="27" t="s">
        <v>81</v>
      </c>
      <c r="B469" s="28" t="s">
        <v>205</v>
      </c>
      <c r="C469" s="28" t="s">
        <v>66</v>
      </c>
      <c r="D469" s="28" t="s">
        <v>91</v>
      </c>
      <c r="E469" s="28" t="s">
        <v>257</v>
      </c>
      <c r="F469" s="28"/>
      <c r="G469" s="36">
        <v>37083.881000000001</v>
      </c>
      <c r="H469" s="36">
        <v>37083.881000000001</v>
      </c>
      <c r="I469" s="30">
        <f t="shared" ref="I469:I529" si="8">H469/G469*100</f>
        <v>100</v>
      </c>
    </row>
    <row r="470" spans="1:9" ht="90.75" customHeight="1" x14ac:dyDescent="0.25">
      <c r="A470" s="27" t="s">
        <v>206</v>
      </c>
      <c r="B470" s="28" t="s">
        <v>205</v>
      </c>
      <c r="C470" s="28" t="s">
        <v>66</v>
      </c>
      <c r="D470" s="28" t="s">
        <v>91</v>
      </c>
      <c r="E470" s="28" t="s">
        <v>257</v>
      </c>
      <c r="F470" s="28" t="s">
        <v>207</v>
      </c>
      <c r="G470" s="44">
        <v>37083.881000000001</v>
      </c>
      <c r="H470" s="36">
        <v>37083.881000000001</v>
      </c>
      <c r="I470" s="30">
        <f t="shared" si="8"/>
        <v>100</v>
      </c>
    </row>
    <row r="471" spans="1:9" ht="37.5" x14ac:dyDescent="0.25">
      <c r="A471" s="27" t="s">
        <v>258</v>
      </c>
      <c r="B471" s="28" t="s">
        <v>205</v>
      </c>
      <c r="C471" s="28" t="s">
        <v>66</v>
      </c>
      <c r="D471" s="28" t="s">
        <v>91</v>
      </c>
      <c r="E471" s="28" t="s">
        <v>259</v>
      </c>
      <c r="F471" s="28"/>
      <c r="G471" s="36">
        <v>1880</v>
      </c>
      <c r="H471" s="36">
        <v>1880</v>
      </c>
      <c r="I471" s="30">
        <f t="shared" si="8"/>
        <v>100</v>
      </c>
    </row>
    <row r="472" spans="1:9" ht="37.5" x14ac:dyDescent="0.25">
      <c r="A472" s="27" t="s">
        <v>213</v>
      </c>
      <c r="B472" s="28" t="s">
        <v>205</v>
      </c>
      <c r="C472" s="28" t="s">
        <v>66</v>
      </c>
      <c r="D472" s="28" t="s">
        <v>91</v>
      </c>
      <c r="E472" s="28" t="s">
        <v>259</v>
      </c>
      <c r="F472" s="28" t="s">
        <v>214</v>
      </c>
      <c r="G472" s="44">
        <v>1880</v>
      </c>
      <c r="H472" s="36">
        <v>1880</v>
      </c>
      <c r="I472" s="30">
        <f t="shared" si="8"/>
        <v>100</v>
      </c>
    </row>
    <row r="473" spans="1:9" ht="75" x14ac:dyDescent="0.25">
      <c r="A473" s="27" t="s">
        <v>260</v>
      </c>
      <c r="B473" s="28" t="s">
        <v>205</v>
      </c>
      <c r="C473" s="28" t="s">
        <v>66</v>
      </c>
      <c r="D473" s="28" t="s">
        <v>91</v>
      </c>
      <c r="E473" s="28" t="s">
        <v>261</v>
      </c>
      <c r="F473" s="28"/>
      <c r="G473" s="36">
        <v>26490.9</v>
      </c>
      <c r="H473" s="36">
        <v>26490.9</v>
      </c>
      <c r="I473" s="30">
        <f t="shared" si="8"/>
        <v>100</v>
      </c>
    </row>
    <row r="474" spans="1:9" ht="94.5" customHeight="1" x14ac:dyDescent="0.25">
      <c r="A474" s="27" t="s">
        <v>206</v>
      </c>
      <c r="B474" s="28" t="s">
        <v>205</v>
      </c>
      <c r="C474" s="28" t="s">
        <v>66</v>
      </c>
      <c r="D474" s="28" t="s">
        <v>91</v>
      </c>
      <c r="E474" s="28" t="s">
        <v>261</v>
      </c>
      <c r="F474" s="28" t="s">
        <v>207</v>
      </c>
      <c r="G474" s="44">
        <v>26490.9</v>
      </c>
      <c r="H474" s="36">
        <v>26490.9</v>
      </c>
      <c r="I474" s="30">
        <f t="shared" si="8"/>
        <v>100</v>
      </c>
    </row>
    <row r="475" spans="1:9" ht="75.75" customHeight="1" x14ac:dyDescent="0.25">
      <c r="A475" s="27" t="s">
        <v>28</v>
      </c>
      <c r="B475" s="28" t="s">
        <v>205</v>
      </c>
      <c r="C475" s="28" t="s">
        <v>66</v>
      </c>
      <c r="D475" s="28" t="s">
        <v>91</v>
      </c>
      <c r="E475" s="28" t="s">
        <v>379</v>
      </c>
      <c r="F475" s="28"/>
      <c r="G475" s="36">
        <v>5325.2</v>
      </c>
      <c r="H475" s="36">
        <v>5325.2</v>
      </c>
      <c r="I475" s="30">
        <f t="shared" si="8"/>
        <v>100</v>
      </c>
    </row>
    <row r="476" spans="1:9" ht="97.5" customHeight="1" x14ac:dyDescent="0.25">
      <c r="A476" s="27" t="s">
        <v>206</v>
      </c>
      <c r="B476" s="28" t="s">
        <v>205</v>
      </c>
      <c r="C476" s="28" t="s">
        <v>66</v>
      </c>
      <c r="D476" s="28" t="s">
        <v>91</v>
      </c>
      <c r="E476" s="28" t="s">
        <v>379</v>
      </c>
      <c r="F476" s="28" t="s">
        <v>207</v>
      </c>
      <c r="G476" s="44">
        <v>5325.2</v>
      </c>
      <c r="H476" s="36">
        <v>5325.2</v>
      </c>
      <c r="I476" s="30">
        <f t="shared" si="8"/>
        <v>100</v>
      </c>
    </row>
    <row r="477" spans="1:9" ht="2.25" customHeight="1" x14ac:dyDescent="0.25">
      <c r="A477" s="27"/>
      <c r="B477" s="28"/>
      <c r="C477" s="28"/>
      <c r="D477" s="28"/>
      <c r="E477" s="28"/>
      <c r="F477" s="28"/>
      <c r="G477" s="36"/>
      <c r="H477" s="36"/>
      <c r="I477" s="30"/>
    </row>
    <row r="478" spans="1:9" ht="37.5" x14ac:dyDescent="0.25">
      <c r="A478" s="27" t="s">
        <v>29</v>
      </c>
      <c r="B478" s="28" t="s">
        <v>205</v>
      </c>
      <c r="C478" s="28" t="s">
        <v>66</v>
      </c>
      <c r="D478" s="28" t="s">
        <v>91</v>
      </c>
      <c r="E478" s="28" t="s">
        <v>262</v>
      </c>
      <c r="F478" s="28"/>
      <c r="G478" s="36">
        <v>48.366999999999997</v>
      </c>
      <c r="H478" s="36">
        <v>48.366999999999997</v>
      </c>
      <c r="I478" s="30">
        <f t="shared" si="8"/>
        <v>100</v>
      </c>
    </row>
    <row r="479" spans="1:9" ht="37.5" x14ac:dyDescent="0.25">
      <c r="A479" s="27" t="s">
        <v>31</v>
      </c>
      <c r="B479" s="28" t="s">
        <v>205</v>
      </c>
      <c r="C479" s="28" t="s">
        <v>66</v>
      </c>
      <c r="D479" s="28" t="s">
        <v>91</v>
      </c>
      <c r="E479" s="28" t="s">
        <v>262</v>
      </c>
      <c r="F479" s="28" t="s">
        <v>32</v>
      </c>
      <c r="G479" s="44">
        <v>48.366999999999997</v>
      </c>
      <c r="H479" s="36">
        <v>48.366999999999997</v>
      </c>
      <c r="I479" s="30">
        <f t="shared" si="8"/>
        <v>100</v>
      </c>
    </row>
    <row r="480" spans="1:9" ht="93.75" x14ac:dyDescent="0.25">
      <c r="A480" s="27" t="s">
        <v>263</v>
      </c>
      <c r="B480" s="28" t="s">
        <v>205</v>
      </c>
      <c r="C480" s="28" t="s">
        <v>66</v>
      </c>
      <c r="D480" s="28" t="s">
        <v>91</v>
      </c>
      <c r="E480" s="28" t="s">
        <v>264</v>
      </c>
      <c r="F480" s="28"/>
      <c r="G480" s="36">
        <f>G481+G482+G483+G484+G485+G486+G487+G488+G489</f>
        <v>19715.120999999999</v>
      </c>
      <c r="H480" s="36">
        <f>H481+H482+H483+H484+H485+H486+H487+H488+H489</f>
        <v>19503.958999999995</v>
      </c>
      <c r="I480" s="30">
        <f t="shared" si="8"/>
        <v>98.928933786406873</v>
      </c>
    </row>
    <row r="481" spans="1:9" ht="21.75" customHeight="1" x14ac:dyDescent="0.25">
      <c r="A481" s="27" t="s">
        <v>12</v>
      </c>
      <c r="B481" s="28" t="s">
        <v>205</v>
      </c>
      <c r="C481" s="28" t="s">
        <v>66</v>
      </c>
      <c r="D481" s="28" t="s">
        <v>91</v>
      </c>
      <c r="E481" s="28" t="s">
        <v>264</v>
      </c>
      <c r="F481" s="28" t="s">
        <v>83</v>
      </c>
      <c r="G481" s="44">
        <v>12427.442999999999</v>
      </c>
      <c r="H481" s="36">
        <v>12427.442999999999</v>
      </c>
      <c r="I481" s="30">
        <f t="shared" si="8"/>
        <v>100</v>
      </c>
    </row>
    <row r="482" spans="1:9" ht="37.5" x14ac:dyDescent="0.25">
      <c r="A482" s="27" t="s">
        <v>53</v>
      </c>
      <c r="B482" s="28" t="s">
        <v>205</v>
      </c>
      <c r="C482" s="28" t="s">
        <v>66</v>
      </c>
      <c r="D482" s="28" t="s">
        <v>91</v>
      </c>
      <c r="E482" s="28" t="s">
        <v>264</v>
      </c>
      <c r="F482" s="28" t="s">
        <v>84</v>
      </c>
      <c r="G482" s="44">
        <v>92.152000000000001</v>
      </c>
      <c r="H482" s="36">
        <v>92.152000000000001</v>
      </c>
      <c r="I482" s="30">
        <f t="shared" si="8"/>
        <v>100</v>
      </c>
    </row>
    <row r="483" spans="1:9" ht="70.5" customHeight="1" x14ac:dyDescent="0.25">
      <c r="A483" s="27" t="s">
        <v>85</v>
      </c>
      <c r="B483" s="28" t="s">
        <v>205</v>
      </c>
      <c r="C483" s="28" t="s">
        <v>66</v>
      </c>
      <c r="D483" s="28" t="s">
        <v>91</v>
      </c>
      <c r="E483" s="28" t="s">
        <v>264</v>
      </c>
      <c r="F483" s="28" t="s">
        <v>86</v>
      </c>
      <c r="G483" s="44">
        <v>3279.3620000000001</v>
      </c>
      <c r="H483" s="36">
        <v>3279.3620000000001</v>
      </c>
      <c r="I483" s="30">
        <f t="shared" si="8"/>
        <v>100</v>
      </c>
    </row>
    <row r="484" spans="1:9" ht="56.25" x14ac:dyDescent="0.25">
      <c r="A484" s="27" t="s">
        <v>18</v>
      </c>
      <c r="B484" s="28" t="s">
        <v>205</v>
      </c>
      <c r="C484" s="28" t="s">
        <v>66</v>
      </c>
      <c r="D484" s="28" t="s">
        <v>91</v>
      </c>
      <c r="E484" s="28" t="s">
        <v>264</v>
      </c>
      <c r="F484" s="28" t="s">
        <v>19</v>
      </c>
      <c r="G484" s="44">
        <v>1236.7529999999999</v>
      </c>
      <c r="H484" s="36">
        <v>1173.241</v>
      </c>
      <c r="I484" s="30">
        <f t="shared" si="8"/>
        <v>94.864617267958934</v>
      </c>
    </row>
    <row r="485" spans="1:9" ht="37.5" x14ac:dyDescent="0.25">
      <c r="A485" s="27" t="s">
        <v>20</v>
      </c>
      <c r="B485" s="28" t="s">
        <v>205</v>
      </c>
      <c r="C485" s="28" t="s">
        <v>66</v>
      </c>
      <c r="D485" s="28" t="s">
        <v>91</v>
      </c>
      <c r="E485" s="28" t="s">
        <v>264</v>
      </c>
      <c r="F485" s="28" t="s">
        <v>21</v>
      </c>
      <c r="G485" s="44">
        <v>1185.566</v>
      </c>
      <c r="H485" s="36">
        <v>1127.7650000000001</v>
      </c>
      <c r="I485" s="30">
        <f t="shared" si="8"/>
        <v>95.124607149665223</v>
      </c>
    </row>
    <row r="486" spans="1:9" ht="18.75" x14ac:dyDescent="0.25">
      <c r="A486" s="27" t="s">
        <v>35</v>
      </c>
      <c r="B486" s="28" t="s">
        <v>205</v>
      </c>
      <c r="C486" s="28" t="s">
        <v>66</v>
      </c>
      <c r="D486" s="28" t="s">
        <v>91</v>
      </c>
      <c r="E486" s="28" t="s">
        <v>264</v>
      </c>
      <c r="F486" s="28" t="s">
        <v>36</v>
      </c>
      <c r="G486" s="44">
        <v>1253.665</v>
      </c>
      <c r="H486" s="36">
        <v>1163.816</v>
      </c>
      <c r="I486" s="30">
        <f t="shared" si="8"/>
        <v>92.833093370238458</v>
      </c>
    </row>
    <row r="487" spans="1:9" ht="18.75" x14ac:dyDescent="0.25">
      <c r="A487" s="27" t="s">
        <v>381</v>
      </c>
      <c r="B487" s="28" t="s">
        <v>205</v>
      </c>
      <c r="C487" s="28" t="s">
        <v>66</v>
      </c>
      <c r="D487" s="28" t="s">
        <v>91</v>
      </c>
      <c r="E487" s="28" t="s">
        <v>264</v>
      </c>
      <c r="F487" s="28" t="s">
        <v>380</v>
      </c>
      <c r="G487" s="44">
        <v>218.5</v>
      </c>
      <c r="H487" s="36">
        <v>218.5</v>
      </c>
      <c r="I487" s="30">
        <v>100</v>
      </c>
    </row>
    <row r="488" spans="1:9" ht="37.5" x14ac:dyDescent="0.25">
      <c r="A488" s="27" t="s">
        <v>22</v>
      </c>
      <c r="B488" s="28" t="s">
        <v>205</v>
      </c>
      <c r="C488" s="28" t="s">
        <v>66</v>
      </c>
      <c r="D488" s="28" t="s">
        <v>91</v>
      </c>
      <c r="E488" s="28" t="s">
        <v>264</v>
      </c>
      <c r="F488" s="28" t="s">
        <v>23</v>
      </c>
      <c r="G488" s="44">
        <v>11.154999999999999</v>
      </c>
      <c r="H488" s="36">
        <v>11.154999999999999</v>
      </c>
      <c r="I488" s="30">
        <f t="shared" si="8"/>
        <v>100</v>
      </c>
    </row>
    <row r="489" spans="1:9" ht="18.75" x14ac:dyDescent="0.25">
      <c r="A489" s="27" t="s">
        <v>24</v>
      </c>
      <c r="B489" s="28" t="s">
        <v>205</v>
      </c>
      <c r="C489" s="28" t="s">
        <v>66</v>
      </c>
      <c r="D489" s="28" t="s">
        <v>91</v>
      </c>
      <c r="E489" s="28" t="s">
        <v>264</v>
      </c>
      <c r="F489" s="28" t="s">
        <v>25</v>
      </c>
      <c r="G489" s="44">
        <v>10.525</v>
      </c>
      <c r="H489" s="36">
        <v>10.525</v>
      </c>
      <c r="I489" s="30">
        <f t="shared" si="8"/>
        <v>100</v>
      </c>
    </row>
    <row r="490" spans="1:9" ht="94.5" customHeight="1" x14ac:dyDescent="0.25">
      <c r="A490" s="27" t="s">
        <v>265</v>
      </c>
      <c r="B490" s="28" t="s">
        <v>205</v>
      </c>
      <c r="C490" s="28" t="s">
        <v>66</v>
      </c>
      <c r="D490" s="28" t="s">
        <v>91</v>
      </c>
      <c r="E490" s="28" t="s">
        <v>266</v>
      </c>
      <c r="F490" s="28"/>
      <c r="G490" s="36">
        <f>G491+G492</f>
        <v>62</v>
      </c>
      <c r="H490" s="36">
        <f>H491+H492</f>
        <v>62</v>
      </c>
      <c r="I490" s="30">
        <f t="shared" si="8"/>
        <v>100</v>
      </c>
    </row>
    <row r="491" spans="1:9" ht="21.75" customHeight="1" x14ac:dyDescent="0.25">
      <c r="A491" s="27" t="s">
        <v>12</v>
      </c>
      <c r="B491" s="28" t="s">
        <v>205</v>
      </c>
      <c r="C491" s="28" t="s">
        <v>66</v>
      </c>
      <c r="D491" s="28" t="s">
        <v>91</v>
      </c>
      <c r="E491" s="28" t="s">
        <v>266</v>
      </c>
      <c r="F491" s="28" t="s">
        <v>83</v>
      </c>
      <c r="G491" s="44">
        <v>47.65</v>
      </c>
      <c r="H491" s="36">
        <v>47.65</v>
      </c>
      <c r="I491" s="30">
        <f t="shared" si="8"/>
        <v>100</v>
      </c>
    </row>
    <row r="492" spans="1:9" ht="75.75" customHeight="1" x14ac:dyDescent="0.25">
      <c r="A492" s="27" t="s">
        <v>85</v>
      </c>
      <c r="B492" s="28" t="s">
        <v>205</v>
      </c>
      <c r="C492" s="28" t="s">
        <v>66</v>
      </c>
      <c r="D492" s="28" t="s">
        <v>91</v>
      </c>
      <c r="E492" s="28" t="s">
        <v>266</v>
      </c>
      <c r="F492" s="28" t="s">
        <v>86</v>
      </c>
      <c r="G492" s="44">
        <v>14.35</v>
      </c>
      <c r="H492" s="36">
        <v>14.35</v>
      </c>
      <c r="I492" s="30">
        <f t="shared" si="8"/>
        <v>100</v>
      </c>
    </row>
    <row r="493" spans="1:9" ht="93.75" x14ac:dyDescent="0.25">
      <c r="A493" s="27" t="s">
        <v>267</v>
      </c>
      <c r="B493" s="28" t="s">
        <v>205</v>
      </c>
      <c r="C493" s="28" t="s">
        <v>66</v>
      </c>
      <c r="D493" s="28" t="s">
        <v>91</v>
      </c>
      <c r="E493" s="28" t="s">
        <v>268</v>
      </c>
      <c r="F493" s="28"/>
      <c r="G493" s="36">
        <f>G494+G495+G496</f>
        <v>51.900000000000006</v>
      </c>
      <c r="H493" s="36">
        <f>H494+H495+H496</f>
        <v>51.3</v>
      </c>
      <c r="I493" s="30">
        <f t="shared" si="8"/>
        <v>98.843930635838134</v>
      </c>
    </row>
    <row r="494" spans="1:9" ht="21.75" customHeight="1" x14ac:dyDescent="0.25">
      <c r="A494" s="27" t="s">
        <v>12</v>
      </c>
      <c r="B494" s="28" t="s">
        <v>205</v>
      </c>
      <c r="C494" s="28" t="s">
        <v>66</v>
      </c>
      <c r="D494" s="28" t="s">
        <v>91</v>
      </c>
      <c r="E494" s="28" t="s">
        <v>268</v>
      </c>
      <c r="F494" s="28" t="s">
        <v>83</v>
      </c>
      <c r="G494" s="44">
        <v>33.103000000000002</v>
      </c>
      <c r="H494" s="36">
        <v>33.103000000000002</v>
      </c>
      <c r="I494" s="30">
        <f t="shared" si="8"/>
        <v>100</v>
      </c>
    </row>
    <row r="495" spans="1:9" ht="77.25" customHeight="1" x14ac:dyDescent="0.25">
      <c r="A495" s="27" t="s">
        <v>85</v>
      </c>
      <c r="B495" s="28" t="s">
        <v>205</v>
      </c>
      <c r="C495" s="28" t="s">
        <v>66</v>
      </c>
      <c r="D495" s="28" t="s">
        <v>91</v>
      </c>
      <c r="E495" s="28" t="s">
        <v>268</v>
      </c>
      <c r="F495" s="28" t="s">
        <v>86</v>
      </c>
      <c r="G495" s="44">
        <v>9.9969999999999999</v>
      </c>
      <c r="H495" s="36">
        <v>9.9969999999999999</v>
      </c>
      <c r="I495" s="30">
        <f t="shared" si="8"/>
        <v>100</v>
      </c>
    </row>
    <row r="496" spans="1:9" ht="37.5" x14ac:dyDescent="0.25">
      <c r="A496" s="27" t="s">
        <v>20</v>
      </c>
      <c r="B496" s="28" t="s">
        <v>205</v>
      </c>
      <c r="C496" s="28" t="s">
        <v>66</v>
      </c>
      <c r="D496" s="28" t="s">
        <v>91</v>
      </c>
      <c r="E496" s="28" t="s">
        <v>268</v>
      </c>
      <c r="F496" s="28" t="s">
        <v>21</v>
      </c>
      <c r="G496" s="44">
        <v>8.8000000000000007</v>
      </c>
      <c r="H496" s="36">
        <v>8.1999999999999993</v>
      </c>
      <c r="I496" s="30">
        <f t="shared" si="8"/>
        <v>93.181818181818159</v>
      </c>
    </row>
    <row r="497" spans="1:9" ht="38.25" customHeight="1" x14ac:dyDescent="0.25">
      <c r="A497" s="27" t="s">
        <v>88</v>
      </c>
      <c r="B497" s="28" t="s">
        <v>205</v>
      </c>
      <c r="C497" s="28" t="s">
        <v>66</v>
      </c>
      <c r="D497" s="28" t="s">
        <v>91</v>
      </c>
      <c r="E497" s="28" t="s">
        <v>269</v>
      </c>
      <c r="F497" s="28"/>
      <c r="G497" s="36">
        <f>G498+G499</f>
        <v>4520.7</v>
      </c>
      <c r="H497" s="36">
        <f>H498+H499</f>
        <v>4520.7</v>
      </c>
      <c r="I497" s="30">
        <f t="shared" si="8"/>
        <v>100</v>
      </c>
    </row>
    <row r="498" spans="1:9" ht="21.75" customHeight="1" x14ac:dyDescent="0.25">
      <c r="A498" s="27" t="s">
        <v>12</v>
      </c>
      <c r="B498" s="28" t="s">
        <v>205</v>
      </c>
      <c r="C498" s="28" t="s">
        <v>66</v>
      </c>
      <c r="D498" s="28" t="s">
        <v>91</v>
      </c>
      <c r="E498" s="28" t="s">
        <v>269</v>
      </c>
      <c r="F498" s="28" t="s">
        <v>83</v>
      </c>
      <c r="G498" s="44">
        <v>3472.1</v>
      </c>
      <c r="H498" s="36">
        <v>3472.1</v>
      </c>
      <c r="I498" s="30">
        <f t="shared" si="8"/>
        <v>100</v>
      </c>
    </row>
    <row r="499" spans="1:9" ht="75.75" customHeight="1" x14ac:dyDescent="0.25">
      <c r="A499" s="27" t="s">
        <v>85</v>
      </c>
      <c r="B499" s="28" t="s">
        <v>205</v>
      </c>
      <c r="C499" s="28" t="s">
        <v>66</v>
      </c>
      <c r="D499" s="28" t="s">
        <v>91</v>
      </c>
      <c r="E499" s="28" t="s">
        <v>269</v>
      </c>
      <c r="F499" s="28" t="s">
        <v>86</v>
      </c>
      <c r="G499" s="44">
        <v>1048.5999999999999</v>
      </c>
      <c r="H499" s="36">
        <v>1048.5999999999999</v>
      </c>
      <c r="I499" s="30">
        <f t="shared" si="8"/>
        <v>100</v>
      </c>
    </row>
    <row r="500" spans="1:9" ht="75" customHeight="1" x14ac:dyDescent="0.25">
      <c r="A500" s="27" t="s">
        <v>28</v>
      </c>
      <c r="B500" s="28" t="s">
        <v>205</v>
      </c>
      <c r="C500" s="28" t="s">
        <v>66</v>
      </c>
      <c r="D500" s="28" t="s">
        <v>91</v>
      </c>
      <c r="E500" s="28" t="s">
        <v>382</v>
      </c>
      <c r="F500" s="28"/>
      <c r="G500" s="44">
        <f>G501+G502</f>
        <v>4000</v>
      </c>
      <c r="H500" s="36">
        <f>H501+H502</f>
        <v>4000</v>
      </c>
      <c r="I500" s="30">
        <f t="shared" si="8"/>
        <v>100</v>
      </c>
    </row>
    <row r="501" spans="1:9" ht="21" customHeight="1" x14ac:dyDescent="0.25">
      <c r="A501" s="27" t="s">
        <v>12</v>
      </c>
      <c r="B501" s="28" t="s">
        <v>205</v>
      </c>
      <c r="C501" s="28" t="s">
        <v>66</v>
      </c>
      <c r="D501" s="28" t="s">
        <v>91</v>
      </c>
      <c r="E501" s="28" t="s">
        <v>382</v>
      </c>
      <c r="F501" s="28" t="s">
        <v>83</v>
      </c>
      <c r="G501" s="44">
        <v>3072</v>
      </c>
      <c r="H501" s="36">
        <v>3072</v>
      </c>
      <c r="I501" s="30">
        <f t="shared" si="8"/>
        <v>100</v>
      </c>
    </row>
    <row r="502" spans="1:9" ht="76.5" customHeight="1" x14ac:dyDescent="0.25">
      <c r="A502" s="27" t="s">
        <v>85</v>
      </c>
      <c r="B502" s="28" t="s">
        <v>205</v>
      </c>
      <c r="C502" s="28" t="s">
        <v>66</v>
      </c>
      <c r="D502" s="28" t="s">
        <v>91</v>
      </c>
      <c r="E502" s="28" t="s">
        <v>382</v>
      </c>
      <c r="F502" s="28" t="s">
        <v>86</v>
      </c>
      <c r="G502" s="44">
        <v>928</v>
      </c>
      <c r="H502" s="36">
        <v>928</v>
      </c>
      <c r="I502" s="30">
        <f t="shared" si="8"/>
        <v>100</v>
      </c>
    </row>
    <row r="503" spans="1:9" ht="37.5" x14ac:dyDescent="0.25">
      <c r="A503" s="27" t="s">
        <v>460</v>
      </c>
      <c r="B503" s="28" t="s">
        <v>205</v>
      </c>
      <c r="C503" s="28" t="s">
        <v>66</v>
      </c>
      <c r="D503" s="28" t="s">
        <v>91</v>
      </c>
      <c r="E503" s="28" t="s">
        <v>383</v>
      </c>
      <c r="F503" s="28"/>
      <c r="G503" s="44">
        <v>25.782</v>
      </c>
      <c r="H503" s="36">
        <v>25.782</v>
      </c>
      <c r="I503" s="30">
        <v>100</v>
      </c>
    </row>
    <row r="504" spans="1:9" ht="37.5" x14ac:dyDescent="0.25">
      <c r="A504" s="27" t="s">
        <v>20</v>
      </c>
      <c r="B504" s="28" t="s">
        <v>205</v>
      </c>
      <c r="C504" s="28" t="s">
        <v>66</v>
      </c>
      <c r="D504" s="28" t="s">
        <v>91</v>
      </c>
      <c r="E504" s="28" t="s">
        <v>383</v>
      </c>
      <c r="F504" s="28" t="s">
        <v>21</v>
      </c>
      <c r="G504" s="44">
        <v>25.782</v>
      </c>
      <c r="H504" s="36">
        <v>25.782</v>
      </c>
      <c r="I504" s="30">
        <v>100</v>
      </c>
    </row>
    <row r="505" spans="1:9" ht="72.75" customHeight="1" x14ac:dyDescent="0.25">
      <c r="A505" s="27" t="s">
        <v>375</v>
      </c>
      <c r="B505" s="28" t="s">
        <v>205</v>
      </c>
      <c r="C505" s="28" t="s">
        <v>66</v>
      </c>
      <c r="D505" s="28" t="s">
        <v>91</v>
      </c>
      <c r="E505" s="28" t="s">
        <v>376</v>
      </c>
      <c r="F505" s="28"/>
      <c r="G505" s="44">
        <f>G506+G507</f>
        <v>91.58</v>
      </c>
      <c r="H505" s="36">
        <f>H506+H507</f>
        <v>91.58</v>
      </c>
      <c r="I505" s="30">
        <v>100</v>
      </c>
    </row>
    <row r="506" spans="1:9" ht="37.5" x14ac:dyDescent="0.25">
      <c r="A506" s="27" t="s">
        <v>20</v>
      </c>
      <c r="B506" s="28" t="s">
        <v>205</v>
      </c>
      <c r="C506" s="28" t="s">
        <v>66</v>
      </c>
      <c r="D506" s="28" t="s">
        <v>91</v>
      </c>
      <c r="E506" s="28" t="s">
        <v>376</v>
      </c>
      <c r="F506" s="28" t="s">
        <v>21</v>
      </c>
      <c r="G506" s="44">
        <v>31.58</v>
      </c>
      <c r="H506" s="36">
        <v>31.58</v>
      </c>
      <c r="I506" s="30">
        <v>100</v>
      </c>
    </row>
    <row r="507" spans="1:9" ht="18.75" x14ac:dyDescent="0.25">
      <c r="A507" s="27" t="s">
        <v>381</v>
      </c>
      <c r="B507" s="28" t="s">
        <v>205</v>
      </c>
      <c r="C507" s="28" t="s">
        <v>66</v>
      </c>
      <c r="D507" s="28" t="s">
        <v>91</v>
      </c>
      <c r="E507" s="28" t="s">
        <v>376</v>
      </c>
      <c r="F507" s="28" t="s">
        <v>380</v>
      </c>
      <c r="G507" s="44">
        <v>60</v>
      </c>
      <c r="H507" s="36">
        <v>60</v>
      </c>
      <c r="I507" s="30">
        <v>100</v>
      </c>
    </row>
    <row r="508" spans="1:9" ht="147.75" customHeight="1" x14ac:dyDescent="0.25">
      <c r="A508" s="27" t="s">
        <v>343</v>
      </c>
      <c r="B508" s="28" t="s">
        <v>205</v>
      </c>
      <c r="C508" s="28" t="s">
        <v>66</v>
      </c>
      <c r="D508" s="28" t="s">
        <v>91</v>
      </c>
      <c r="E508" s="28" t="s">
        <v>459</v>
      </c>
      <c r="F508" s="28"/>
      <c r="G508" s="36">
        <f>G509+G510</f>
        <v>3798</v>
      </c>
      <c r="H508" s="36">
        <f>H509+H510</f>
        <v>3798</v>
      </c>
      <c r="I508" s="30">
        <v>100</v>
      </c>
    </row>
    <row r="509" spans="1:9" ht="37.5" x14ac:dyDescent="0.25">
      <c r="A509" s="27" t="s">
        <v>152</v>
      </c>
      <c r="B509" s="28" t="s">
        <v>205</v>
      </c>
      <c r="C509" s="28" t="s">
        <v>66</v>
      </c>
      <c r="D509" s="28" t="s">
        <v>91</v>
      </c>
      <c r="E509" s="28" t="s">
        <v>459</v>
      </c>
      <c r="F509" s="28" t="s">
        <v>153</v>
      </c>
      <c r="G509" s="44">
        <v>3213.694</v>
      </c>
      <c r="H509" s="36">
        <v>3213.694</v>
      </c>
      <c r="I509" s="30">
        <f t="shared" si="8"/>
        <v>100</v>
      </c>
    </row>
    <row r="510" spans="1:9" ht="37.5" x14ac:dyDescent="0.25">
      <c r="A510" s="27" t="s">
        <v>213</v>
      </c>
      <c r="B510" s="28" t="s">
        <v>205</v>
      </c>
      <c r="C510" s="28" t="s">
        <v>66</v>
      </c>
      <c r="D510" s="28" t="s">
        <v>91</v>
      </c>
      <c r="E510" s="28" t="s">
        <v>459</v>
      </c>
      <c r="F510" s="28" t="s">
        <v>214</v>
      </c>
      <c r="G510" s="44">
        <v>584.30600000000004</v>
      </c>
      <c r="H510" s="36">
        <v>584.30600000000004</v>
      </c>
      <c r="I510" s="30">
        <f t="shared" si="8"/>
        <v>100</v>
      </c>
    </row>
    <row r="511" spans="1:9" ht="26.25" customHeight="1" x14ac:dyDescent="0.25">
      <c r="A511" s="31" t="s">
        <v>149</v>
      </c>
      <c r="B511" s="32" t="s">
        <v>205</v>
      </c>
      <c r="C511" s="32" t="s">
        <v>144</v>
      </c>
      <c r="D511" s="32" t="s">
        <v>49</v>
      </c>
      <c r="E511" s="32"/>
      <c r="F511" s="32"/>
      <c r="G511" s="43">
        <f>G512+G515</f>
        <v>4017.6150000000002</v>
      </c>
      <c r="H511" s="43">
        <f>H512+H515</f>
        <v>4017.6150000000002</v>
      </c>
      <c r="I511" s="34">
        <f t="shared" si="8"/>
        <v>100</v>
      </c>
    </row>
    <row r="512" spans="1:9" ht="114" customHeight="1" x14ac:dyDescent="0.25">
      <c r="A512" s="27" t="s">
        <v>270</v>
      </c>
      <c r="B512" s="28" t="s">
        <v>205</v>
      </c>
      <c r="C512" s="28" t="s">
        <v>144</v>
      </c>
      <c r="D512" s="28" t="s">
        <v>49</v>
      </c>
      <c r="E512" s="28" t="s">
        <v>271</v>
      </c>
      <c r="F512" s="28"/>
      <c r="G512" s="36">
        <f>G513+G514</f>
        <v>2973.3020000000001</v>
      </c>
      <c r="H512" s="36">
        <f>H513+H514</f>
        <v>2973.3020000000001</v>
      </c>
      <c r="I512" s="30">
        <f t="shared" si="8"/>
        <v>100</v>
      </c>
    </row>
    <row r="513" spans="1:9" ht="37.5" x14ac:dyDescent="0.25">
      <c r="A513" s="27" t="s">
        <v>152</v>
      </c>
      <c r="B513" s="28" t="s">
        <v>205</v>
      </c>
      <c r="C513" s="28" t="s">
        <v>144</v>
      </c>
      <c r="D513" s="28" t="s">
        <v>49</v>
      </c>
      <c r="E513" s="28" t="s">
        <v>271</v>
      </c>
      <c r="F513" s="28" t="s">
        <v>153</v>
      </c>
      <c r="G513" s="36">
        <v>1512.652</v>
      </c>
      <c r="H513" s="36">
        <v>1512.652</v>
      </c>
      <c r="I513" s="30">
        <f t="shared" si="8"/>
        <v>100</v>
      </c>
    </row>
    <row r="514" spans="1:9" ht="37.5" x14ac:dyDescent="0.25">
      <c r="A514" s="27" t="s">
        <v>213</v>
      </c>
      <c r="B514" s="28" t="s">
        <v>205</v>
      </c>
      <c r="C514" s="28" t="s">
        <v>144</v>
      </c>
      <c r="D514" s="28" t="s">
        <v>49</v>
      </c>
      <c r="E514" s="28" t="s">
        <v>271</v>
      </c>
      <c r="F514" s="28" t="s">
        <v>214</v>
      </c>
      <c r="G514" s="36">
        <v>1460.65</v>
      </c>
      <c r="H514" s="36">
        <v>1460.65</v>
      </c>
      <c r="I514" s="30">
        <f t="shared" si="8"/>
        <v>100</v>
      </c>
    </row>
    <row r="515" spans="1:9" ht="113.25" customHeight="1" x14ac:dyDescent="0.25">
      <c r="A515" s="27" t="s">
        <v>270</v>
      </c>
      <c r="B515" s="28" t="s">
        <v>205</v>
      </c>
      <c r="C515" s="28" t="s">
        <v>144</v>
      </c>
      <c r="D515" s="28" t="s">
        <v>49</v>
      </c>
      <c r="E515" s="28" t="s">
        <v>272</v>
      </c>
      <c r="F515" s="28"/>
      <c r="G515" s="36">
        <v>1044.3130000000001</v>
      </c>
      <c r="H515" s="36">
        <v>1044.3130000000001</v>
      </c>
      <c r="I515" s="30">
        <f t="shared" si="8"/>
        <v>100</v>
      </c>
    </row>
    <row r="516" spans="1:9" ht="37.5" x14ac:dyDescent="0.25">
      <c r="A516" s="27" t="s">
        <v>213</v>
      </c>
      <c r="B516" s="28" t="s">
        <v>205</v>
      </c>
      <c r="C516" s="28" t="s">
        <v>144</v>
      </c>
      <c r="D516" s="28" t="s">
        <v>49</v>
      </c>
      <c r="E516" s="28" t="s">
        <v>272</v>
      </c>
      <c r="F516" s="28" t="s">
        <v>214</v>
      </c>
      <c r="G516" s="36">
        <v>1044.3130000000001</v>
      </c>
      <c r="H516" s="36">
        <v>1044.3130000000001</v>
      </c>
      <c r="I516" s="30">
        <f t="shared" si="8"/>
        <v>100</v>
      </c>
    </row>
    <row r="517" spans="1:9" ht="19.5" x14ac:dyDescent="0.25">
      <c r="A517" s="31" t="s">
        <v>169</v>
      </c>
      <c r="B517" s="32" t="s">
        <v>205</v>
      </c>
      <c r="C517" s="32" t="s">
        <v>67</v>
      </c>
      <c r="D517" s="32" t="s">
        <v>46</v>
      </c>
      <c r="E517" s="32"/>
      <c r="F517" s="32"/>
      <c r="G517" s="43">
        <f>G518+G520</f>
        <v>45792.11</v>
      </c>
      <c r="H517" s="43">
        <f>H518+H520</f>
        <v>45792.11</v>
      </c>
      <c r="I517" s="34">
        <f t="shared" si="8"/>
        <v>100</v>
      </c>
    </row>
    <row r="518" spans="1:9" ht="56.25" x14ac:dyDescent="0.25">
      <c r="A518" s="27" t="s">
        <v>372</v>
      </c>
      <c r="B518" s="28" t="s">
        <v>205</v>
      </c>
      <c r="C518" s="28" t="s">
        <v>67</v>
      </c>
      <c r="D518" s="28" t="s">
        <v>46</v>
      </c>
      <c r="E518" s="28" t="s">
        <v>362</v>
      </c>
      <c r="F518" s="28" t="s">
        <v>370</v>
      </c>
      <c r="G518" s="39">
        <v>45660.2</v>
      </c>
      <c r="H518" s="39">
        <v>45660.2</v>
      </c>
      <c r="I518" s="38">
        <f t="shared" si="8"/>
        <v>100</v>
      </c>
    </row>
    <row r="519" spans="1:9" ht="98.25" customHeight="1" x14ac:dyDescent="0.25">
      <c r="A519" s="27" t="s">
        <v>371</v>
      </c>
      <c r="B519" s="28" t="s">
        <v>205</v>
      </c>
      <c r="C519" s="28" t="s">
        <v>67</v>
      </c>
      <c r="D519" s="28" t="s">
        <v>46</v>
      </c>
      <c r="E519" s="28" t="s">
        <v>362</v>
      </c>
      <c r="F519" s="28" t="s">
        <v>370</v>
      </c>
      <c r="G519" s="39">
        <v>45660.2</v>
      </c>
      <c r="H519" s="39">
        <v>45660.2</v>
      </c>
      <c r="I519" s="38">
        <v>100</v>
      </c>
    </row>
    <row r="520" spans="1:9" ht="37.5" x14ac:dyDescent="0.25">
      <c r="A520" s="27" t="s">
        <v>273</v>
      </c>
      <c r="B520" s="28" t="s">
        <v>205</v>
      </c>
      <c r="C520" s="28" t="s">
        <v>67</v>
      </c>
      <c r="D520" s="28" t="s">
        <v>46</v>
      </c>
      <c r="E520" s="28" t="s">
        <v>274</v>
      </c>
      <c r="F520" s="28"/>
      <c r="G520" s="36">
        <v>131.91</v>
      </c>
      <c r="H520" s="36">
        <v>131.91</v>
      </c>
      <c r="I520" s="30">
        <f t="shared" si="8"/>
        <v>100</v>
      </c>
    </row>
    <row r="521" spans="1:9" ht="93.75" customHeight="1" x14ac:dyDescent="0.25">
      <c r="A521" s="27" t="s">
        <v>206</v>
      </c>
      <c r="B521" s="28" t="s">
        <v>205</v>
      </c>
      <c r="C521" s="28" t="s">
        <v>67</v>
      </c>
      <c r="D521" s="28" t="s">
        <v>46</v>
      </c>
      <c r="E521" s="28" t="s">
        <v>274</v>
      </c>
      <c r="F521" s="28" t="s">
        <v>207</v>
      </c>
      <c r="G521" s="36">
        <v>131.91</v>
      </c>
      <c r="H521" s="36">
        <v>131.91</v>
      </c>
      <c r="I521" s="30">
        <f t="shared" si="8"/>
        <v>100</v>
      </c>
    </row>
    <row r="522" spans="1:9" ht="55.5" customHeight="1" x14ac:dyDescent="0.25">
      <c r="A522" s="23" t="s">
        <v>275</v>
      </c>
      <c r="B522" s="24" t="s">
        <v>276</v>
      </c>
      <c r="C522" s="24"/>
      <c r="D522" s="24"/>
      <c r="E522" s="24"/>
      <c r="F522" s="24"/>
      <c r="G522" s="45">
        <f>G523+G530+G561+G583</f>
        <v>100157.088</v>
      </c>
      <c r="H522" s="45">
        <f>H523+H530+H561+H583</f>
        <v>99710.338000000003</v>
      </c>
      <c r="I522" s="26">
        <f t="shared" si="8"/>
        <v>99.55395068994018</v>
      </c>
    </row>
    <row r="523" spans="1:9" ht="18" customHeight="1" x14ac:dyDescent="0.25">
      <c r="A523" s="31" t="s">
        <v>237</v>
      </c>
      <c r="B523" s="32" t="s">
        <v>276</v>
      </c>
      <c r="C523" s="32" t="s">
        <v>66</v>
      </c>
      <c r="D523" s="32" t="s">
        <v>49</v>
      </c>
      <c r="E523" s="32"/>
      <c r="F523" s="35"/>
      <c r="G523" s="43">
        <f>G524+G526+G528</f>
        <v>11319.887999999999</v>
      </c>
      <c r="H523" s="43">
        <f>H524+H526+H528</f>
        <v>11319.887999999999</v>
      </c>
      <c r="I523" s="34">
        <f t="shared" si="8"/>
        <v>100</v>
      </c>
    </row>
    <row r="524" spans="1:9" ht="76.5" customHeight="1" x14ac:dyDescent="0.25">
      <c r="A524" s="27" t="s">
        <v>238</v>
      </c>
      <c r="B524" s="28" t="s">
        <v>276</v>
      </c>
      <c r="C524" s="28" t="s">
        <v>66</v>
      </c>
      <c r="D524" s="28" t="s">
        <v>49</v>
      </c>
      <c r="E524" s="28" t="s">
        <v>277</v>
      </c>
      <c r="F524" s="28"/>
      <c r="G524" s="36">
        <v>3533.45</v>
      </c>
      <c r="H524" s="36">
        <v>3533.45</v>
      </c>
      <c r="I524" s="30">
        <f t="shared" si="8"/>
        <v>100</v>
      </c>
    </row>
    <row r="525" spans="1:9" ht="96" customHeight="1" x14ac:dyDescent="0.25">
      <c r="A525" s="27" t="s">
        <v>206</v>
      </c>
      <c r="B525" s="28" t="s">
        <v>276</v>
      </c>
      <c r="C525" s="28" t="s">
        <v>66</v>
      </c>
      <c r="D525" s="28" t="s">
        <v>49</v>
      </c>
      <c r="E525" s="28" t="s">
        <v>277</v>
      </c>
      <c r="F525" s="28" t="s">
        <v>207</v>
      </c>
      <c r="G525" s="36">
        <v>3533.45</v>
      </c>
      <c r="H525" s="36">
        <v>3533.45</v>
      </c>
      <c r="I525" s="30">
        <f t="shared" si="8"/>
        <v>100</v>
      </c>
    </row>
    <row r="526" spans="1:9" ht="150" x14ac:dyDescent="0.25">
      <c r="A526" s="27" t="s">
        <v>278</v>
      </c>
      <c r="B526" s="28" t="s">
        <v>276</v>
      </c>
      <c r="C526" s="28" t="s">
        <v>66</v>
      </c>
      <c r="D526" s="28" t="s">
        <v>49</v>
      </c>
      <c r="E526" s="28" t="s">
        <v>279</v>
      </c>
      <c r="F526" s="28"/>
      <c r="G526" s="36">
        <v>5786.4380000000001</v>
      </c>
      <c r="H526" s="36">
        <v>5786.4380000000001</v>
      </c>
      <c r="I526" s="30">
        <f t="shared" si="8"/>
        <v>100</v>
      </c>
    </row>
    <row r="527" spans="1:9" ht="96.75" customHeight="1" x14ac:dyDescent="0.25">
      <c r="A527" s="27" t="s">
        <v>206</v>
      </c>
      <c r="B527" s="28" t="s">
        <v>276</v>
      </c>
      <c r="C527" s="28" t="s">
        <v>66</v>
      </c>
      <c r="D527" s="28" t="s">
        <v>49</v>
      </c>
      <c r="E527" s="28" t="s">
        <v>279</v>
      </c>
      <c r="F527" s="28" t="s">
        <v>207</v>
      </c>
      <c r="G527" s="36">
        <v>5786.4380000000001</v>
      </c>
      <c r="H527" s="36">
        <v>5786.4380000000001</v>
      </c>
      <c r="I527" s="30">
        <f t="shared" si="8"/>
        <v>100</v>
      </c>
    </row>
    <row r="528" spans="1:9" ht="76.5" customHeight="1" x14ac:dyDescent="0.25">
      <c r="A528" s="27" t="s">
        <v>28</v>
      </c>
      <c r="B528" s="28" t="s">
        <v>276</v>
      </c>
      <c r="C528" s="28" t="s">
        <v>66</v>
      </c>
      <c r="D528" s="28" t="s">
        <v>49</v>
      </c>
      <c r="E528" s="28" t="s">
        <v>384</v>
      </c>
      <c r="F528" s="28"/>
      <c r="G528" s="36">
        <v>2000</v>
      </c>
      <c r="H528" s="36">
        <v>2000</v>
      </c>
      <c r="I528" s="30">
        <f t="shared" si="8"/>
        <v>100</v>
      </c>
    </row>
    <row r="529" spans="1:9" ht="92.25" customHeight="1" x14ac:dyDescent="0.25">
      <c r="A529" s="27" t="s">
        <v>206</v>
      </c>
      <c r="B529" s="28" t="s">
        <v>276</v>
      </c>
      <c r="C529" s="28" t="s">
        <v>66</v>
      </c>
      <c r="D529" s="28" t="s">
        <v>49</v>
      </c>
      <c r="E529" s="28" t="s">
        <v>384</v>
      </c>
      <c r="F529" s="28" t="s">
        <v>207</v>
      </c>
      <c r="G529" s="36">
        <v>2000</v>
      </c>
      <c r="H529" s="36">
        <v>2000</v>
      </c>
      <c r="I529" s="30">
        <f t="shared" si="8"/>
        <v>100</v>
      </c>
    </row>
    <row r="530" spans="1:9" ht="19.5" x14ac:dyDescent="0.25">
      <c r="A530" s="31" t="s">
        <v>280</v>
      </c>
      <c r="B530" s="32" t="s">
        <v>276</v>
      </c>
      <c r="C530" s="32" t="s">
        <v>281</v>
      </c>
      <c r="D530" s="32" t="s">
        <v>9</v>
      </c>
      <c r="E530" s="32"/>
      <c r="F530" s="32"/>
      <c r="G530" s="43">
        <f>G531+G533+G535+G537+G539+G541+G543+G545+G547+G549+G551+G553+G555+G557+G559</f>
        <v>67553.888999999996</v>
      </c>
      <c r="H530" s="43">
        <f>H531+H533+H535+H537+H539+H541+H543+H545+H547+H549+H551+H553+H555+H557+H559</f>
        <v>67546.323000000004</v>
      </c>
      <c r="I530" s="34">
        <f t="shared" ref="I530:I582" si="9">H530/G530*100</f>
        <v>99.988800052651314</v>
      </c>
    </row>
    <row r="531" spans="1:9" ht="78.75" customHeight="1" x14ac:dyDescent="0.25">
      <c r="A531" s="27" t="s">
        <v>282</v>
      </c>
      <c r="B531" s="28" t="s">
        <v>276</v>
      </c>
      <c r="C531" s="28" t="s">
        <v>281</v>
      </c>
      <c r="D531" s="28" t="s">
        <v>9</v>
      </c>
      <c r="E531" s="28" t="s">
        <v>283</v>
      </c>
      <c r="F531" s="28"/>
      <c r="G531" s="36">
        <v>4510.7749999999996</v>
      </c>
      <c r="H531" s="36">
        <v>4510.7749999999996</v>
      </c>
      <c r="I531" s="30">
        <f t="shared" si="9"/>
        <v>100</v>
      </c>
    </row>
    <row r="532" spans="1:9" ht="94.5" customHeight="1" x14ac:dyDescent="0.25">
      <c r="A532" s="27" t="s">
        <v>177</v>
      </c>
      <c r="B532" s="28" t="s">
        <v>276</v>
      </c>
      <c r="C532" s="28" t="s">
        <v>281</v>
      </c>
      <c r="D532" s="28" t="s">
        <v>9</v>
      </c>
      <c r="E532" s="28" t="s">
        <v>283</v>
      </c>
      <c r="F532" s="28" t="s">
        <v>178</v>
      </c>
      <c r="G532" s="36">
        <v>4510.7749999999996</v>
      </c>
      <c r="H532" s="36">
        <v>4510.7749999999996</v>
      </c>
      <c r="I532" s="30">
        <f t="shared" si="9"/>
        <v>100</v>
      </c>
    </row>
    <row r="533" spans="1:9" ht="78.75" customHeight="1" x14ac:dyDescent="0.25">
      <c r="A533" s="27" t="s">
        <v>284</v>
      </c>
      <c r="B533" s="28" t="s">
        <v>276</v>
      </c>
      <c r="C533" s="28" t="s">
        <v>281</v>
      </c>
      <c r="D533" s="28" t="s">
        <v>9</v>
      </c>
      <c r="E533" s="28" t="s">
        <v>285</v>
      </c>
      <c r="F533" s="28"/>
      <c r="G533" s="36">
        <v>7219.2470000000003</v>
      </c>
      <c r="H533" s="36">
        <v>7219.2470000000003</v>
      </c>
      <c r="I533" s="30">
        <f t="shared" si="9"/>
        <v>100</v>
      </c>
    </row>
    <row r="534" spans="1:9" ht="95.25" customHeight="1" x14ac:dyDescent="0.25">
      <c r="A534" s="27" t="s">
        <v>177</v>
      </c>
      <c r="B534" s="28" t="s">
        <v>276</v>
      </c>
      <c r="C534" s="28" t="s">
        <v>281</v>
      </c>
      <c r="D534" s="28" t="s">
        <v>9</v>
      </c>
      <c r="E534" s="28" t="s">
        <v>285</v>
      </c>
      <c r="F534" s="28" t="s">
        <v>178</v>
      </c>
      <c r="G534" s="36">
        <v>7219.2470000000003</v>
      </c>
      <c r="H534" s="36">
        <v>7219.2470000000003</v>
      </c>
      <c r="I534" s="30">
        <f t="shared" si="9"/>
        <v>100</v>
      </c>
    </row>
    <row r="535" spans="1:9" ht="37.5" x14ac:dyDescent="0.25">
      <c r="A535" s="27" t="s">
        <v>385</v>
      </c>
      <c r="B535" s="28" t="s">
        <v>276</v>
      </c>
      <c r="C535" s="28" t="s">
        <v>281</v>
      </c>
      <c r="D535" s="28" t="s">
        <v>9</v>
      </c>
      <c r="E535" s="28" t="s">
        <v>387</v>
      </c>
      <c r="F535" s="28"/>
      <c r="G535" s="36">
        <v>1372.4490000000001</v>
      </c>
      <c r="H535" s="36">
        <v>1372.4490000000001</v>
      </c>
      <c r="I535" s="30">
        <v>100</v>
      </c>
    </row>
    <row r="536" spans="1:9" ht="37.5" x14ac:dyDescent="0.25">
      <c r="A536" s="27" t="s">
        <v>20</v>
      </c>
      <c r="B536" s="28" t="s">
        <v>276</v>
      </c>
      <c r="C536" s="28" t="s">
        <v>281</v>
      </c>
      <c r="D536" s="28" t="s">
        <v>9</v>
      </c>
      <c r="E536" s="28" t="s">
        <v>387</v>
      </c>
      <c r="F536" s="28" t="s">
        <v>21</v>
      </c>
      <c r="G536" s="36">
        <v>1372.4490000000001</v>
      </c>
      <c r="H536" s="36">
        <v>1372.4490000000001</v>
      </c>
      <c r="I536" s="30">
        <v>100</v>
      </c>
    </row>
    <row r="537" spans="1:9" ht="42" customHeight="1" x14ac:dyDescent="0.25">
      <c r="A537" s="27" t="s">
        <v>286</v>
      </c>
      <c r="B537" s="28" t="s">
        <v>276</v>
      </c>
      <c r="C537" s="28" t="s">
        <v>281</v>
      </c>
      <c r="D537" s="28" t="s">
        <v>9</v>
      </c>
      <c r="E537" s="28" t="s">
        <v>287</v>
      </c>
      <c r="F537" s="28"/>
      <c r="G537" s="36">
        <v>21998.496999999999</v>
      </c>
      <c r="H537" s="36">
        <v>21998.496999999999</v>
      </c>
      <c r="I537" s="30">
        <f t="shared" si="9"/>
        <v>100</v>
      </c>
    </row>
    <row r="538" spans="1:9" ht="37.5" x14ac:dyDescent="0.25">
      <c r="A538" s="27" t="s">
        <v>152</v>
      </c>
      <c r="B538" s="28" t="s">
        <v>276</v>
      </c>
      <c r="C538" s="28" t="s">
        <v>281</v>
      </c>
      <c r="D538" s="28" t="s">
        <v>9</v>
      </c>
      <c r="E538" s="28" t="s">
        <v>287</v>
      </c>
      <c r="F538" s="28" t="s">
        <v>153</v>
      </c>
      <c r="G538" s="36">
        <v>21998.496999999999</v>
      </c>
      <c r="H538" s="36">
        <v>21998.496999999999</v>
      </c>
      <c r="I538" s="30">
        <f t="shared" si="9"/>
        <v>100</v>
      </c>
    </row>
    <row r="539" spans="1:9" ht="56.25" x14ac:dyDescent="0.25">
      <c r="A539" s="27" t="s">
        <v>390</v>
      </c>
      <c r="B539" s="28" t="s">
        <v>276</v>
      </c>
      <c r="C539" s="28" t="s">
        <v>281</v>
      </c>
      <c r="D539" s="28" t="s">
        <v>9</v>
      </c>
      <c r="E539" s="28" t="s">
        <v>386</v>
      </c>
      <c r="F539" s="28"/>
      <c r="G539" s="36">
        <v>1600</v>
      </c>
      <c r="H539" s="36">
        <v>1600</v>
      </c>
      <c r="I539" s="30">
        <f t="shared" si="9"/>
        <v>100</v>
      </c>
    </row>
    <row r="540" spans="1:9" ht="93" customHeight="1" x14ac:dyDescent="0.25">
      <c r="A540" s="27" t="s">
        <v>177</v>
      </c>
      <c r="B540" s="28" t="s">
        <v>276</v>
      </c>
      <c r="C540" s="28" t="s">
        <v>281</v>
      </c>
      <c r="D540" s="28" t="s">
        <v>9</v>
      </c>
      <c r="E540" s="28" t="s">
        <v>386</v>
      </c>
      <c r="F540" s="28" t="s">
        <v>178</v>
      </c>
      <c r="G540" s="36">
        <v>1600</v>
      </c>
      <c r="H540" s="36">
        <v>1600</v>
      </c>
      <c r="I540" s="30">
        <f t="shared" si="9"/>
        <v>100</v>
      </c>
    </row>
    <row r="541" spans="1:9" ht="99.75" customHeight="1" x14ac:dyDescent="0.25">
      <c r="A541" s="27" t="s">
        <v>288</v>
      </c>
      <c r="B541" s="28" t="s">
        <v>276</v>
      </c>
      <c r="C541" s="28" t="s">
        <v>281</v>
      </c>
      <c r="D541" s="28" t="s">
        <v>9</v>
      </c>
      <c r="E541" s="28" t="s">
        <v>289</v>
      </c>
      <c r="F541" s="28"/>
      <c r="G541" s="36">
        <v>963.54100000000005</v>
      </c>
      <c r="H541" s="36">
        <v>963.54100000000005</v>
      </c>
      <c r="I541" s="30">
        <f t="shared" si="9"/>
        <v>100</v>
      </c>
    </row>
    <row r="542" spans="1:9" ht="93.75" customHeight="1" x14ac:dyDescent="0.25">
      <c r="A542" s="27" t="s">
        <v>177</v>
      </c>
      <c r="B542" s="28" t="s">
        <v>276</v>
      </c>
      <c r="C542" s="28" t="s">
        <v>281</v>
      </c>
      <c r="D542" s="28" t="s">
        <v>9</v>
      </c>
      <c r="E542" s="28" t="s">
        <v>289</v>
      </c>
      <c r="F542" s="28" t="s">
        <v>178</v>
      </c>
      <c r="G542" s="36">
        <v>963.54100000000005</v>
      </c>
      <c r="H542" s="36">
        <v>963.54100000000005</v>
      </c>
      <c r="I542" s="30">
        <f t="shared" si="9"/>
        <v>100</v>
      </c>
    </row>
    <row r="543" spans="1:9" ht="91.5" customHeight="1" x14ac:dyDescent="0.25">
      <c r="A543" s="27" t="s">
        <v>290</v>
      </c>
      <c r="B543" s="28" t="s">
        <v>276</v>
      </c>
      <c r="C543" s="28" t="s">
        <v>281</v>
      </c>
      <c r="D543" s="28" t="s">
        <v>9</v>
      </c>
      <c r="E543" s="28" t="s">
        <v>291</v>
      </c>
      <c r="F543" s="28"/>
      <c r="G543" s="36">
        <v>933.13499999999999</v>
      </c>
      <c r="H543" s="36">
        <v>933.13499999999999</v>
      </c>
      <c r="I543" s="30">
        <f t="shared" si="9"/>
        <v>100</v>
      </c>
    </row>
    <row r="544" spans="1:9" ht="37.5" x14ac:dyDescent="0.25">
      <c r="A544" s="27" t="s">
        <v>152</v>
      </c>
      <c r="B544" s="28" t="s">
        <v>276</v>
      </c>
      <c r="C544" s="28" t="s">
        <v>281</v>
      </c>
      <c r="D544" s="28" t="s">
        <v>9</v>
      </c>
      <c r="E544" s="28" t="s">
        <v>291</v>
      </c>
      <c r="F544" s="28" t="s">
        <v>153</v>
      </c>
      <c r="G544" s="36">
        <v>933.13499999999999</v>
      </c>
      <c r="H544" s="36">
        <v>933.13499999999999</v>
      </c>
      <c r="I544" s="30">
        <f t="shared" si="9"/>
        <v>100</v>
      </c>
    </row>
    <row r="545" spans="1:9" ht="56.25" x14ac:dyDescent="0.25">
      <c r="A545" s="27" t="s">
        <v>462</v>
      </c>
      <c r="B545" s="28" t="s">
        <v>276</v>
      </c>
      <c r="C545" s="28" t="s">
        <v>281</v>
      </c>
      <c r="D545" s="28" t="s">
        <v>9</v>
      </c>
      <c r="E545" s="28" t="s">
        <v>461</v>
      </c>
      <c r="F545" s="28"/>
      <c r="G545" s="36">
        <v>106.383</v>
      </c>
      <c r="H545" s="36">
        <v>106.383</v>
      </c>
      <c r="I545" s="30">
        <f t="shared" si="9"/>
        <v>100</v>
      </c>
    </row>
    <row r="546" spans="1:9" ht="37.5" x14ac:dyDescent="0.25">
      <c r="A546" s="27" t="s">
        <v>152</v>
      </c>
      <c r="B546" s="28" t="s">
        <v>276</v>
      </c>
      <c r="C546" s="28" t="s">
        <v>281</v>
      </c>
      <c r="D546" s="28" t="s">
        <v>9</v>
      </c>
      <c r="E546" s="28" t="s">
        <v>461</v>
      </c>
      <c r="F546" s="28" t="s">
        <v>153</v>
      </c>
      <c r="G546" s="36">
        <v>106.383</v>
      </c>
      <c r="H546" s="36">
        <v>106.383</v>
      </c>
      <c r="I546" s="30">
        <v>100</v>
      </c>
    </row>
    <row r="547" spans="1:9" ht="54.75" customHeight="1" x14ac:dyDescent="0.25">
      <c r="A547" s="27" t="s">
        <v>293</v>
      </c>
      <c r="B547" s="28" t="s">
        <v>276</v>
      </c>
      <c r="C547" s="28" t="s">
        <v>281</v>
      </c>
      <c r="D547" s="28" t="s">
        <v>9</v>
      </c>
      <c r="E547" s="28" t="s">
        <v>294</v>
      </c>
      <c r="F547" s="28"/>
      <c r="G547" s="36">
        <v>8090.07</v>
      </c>
      <c r="H547" s="36">
        <v>8082.5039999999999</v>
      </c>
      <c r="I547" s="30">
        <f t="shared" si="9"/>
        <v>99.906477941476396</v>
      </c>
    </row>
    <row r="548" spans="1:9" ht="90.75" customHeight="1" x14ac:dyDescent="0.25">
      <c r="A548" s="27" t="s">
        <v>177</v>
      </c>
      <c r="B548" s="28" t="s">
        <v>276</v>
      </c>
      <c r="C548" s="28" t="s">
        <v>281</v>
      </c>
      <c r="D548" s="28" t="s">
        <v>9</v>
      </c>
      <c r="E548" s="28" t="s">
        <v>294</v>
      </c>
      <c r="F548" s="28" t="s">
        <v>178</v>
      </c>
      <c r="G548" s="36">
        <v>8090.07</v>
      </c>
      <c r="H548" s="36">
        <v>8082.5039999999999</v>
      </c>
      <c r="I548" s="30">
        <f t="shared" si="9"/>
        <v>99.906477941476396</v>
      </c>
    </row>
    <row r="549" spans="1:9" ht="40.5" customHeight="1" x14ac:dyDescent="0.25">
      <c r="A549" s="27" t="s">
        <v>286</v>
      </c>
      <c r="B549" s="28" t="s">
        <v>276</v>
      </c>
      <c r="C549" s="28" t="s">
        <v>281</v>
      </c>
      <c r="D549" s="28" t="s">
        <v>9</v>
      </c>
      <c r="E549" s="28" t="s">
        <v>295</v>
      </c>
      <c r="F549" s="28"/>
      <c r="G549" s="36">
        <v>17911.096000000001</v>
      </c>
      <c r="H549" s="36">
        <v>17911.096000000001</v>
      </c>
      <c r="I549" s="30">
        <f t="shared" si="9"/>
        <v>100</v>
      </c>
    </row>
    <row r="550" spans="1:9" ht="37.5" x14ac:dyDescent="0.25">
      <c r="A550" s="27" t="s">
        <v>152</v>
      </c>
      <c r="B550" s="28" t="s">
        <v>276</v>
      </c>
      <c r="C550" s="28" t="s">
        <v>281</v>
      </c>
      <c r="D550" s="28" t="s">
        <v>9</v>
      </c>
      <c r="E550" s="28" t="s">
        <v>295</v>
      </c>
      <c r="F550" s="28" t="s">
        <v>153</v>
      </c>
      <c r="G550" s="36">
        <v>17911.096000000001</v>
      </c>
      <c r="H550" s="36">
        <v>17911.096000000001</v>
      </c>
      <c r="I550" s="30">
        <f t="shared" si="9"/>
        <v>100</v>
      </c>
    </row>
    <row r="551" spans="1:9" ht="56.25" x14ac:dyDescent="0.25">
      <c r="A551" s="27" t="s">
        <v>390</v>
      </c>
      <c r="B551" s="28" t="s">
        <v>276</v>
      </c>
      <c r="C551" s="28" t="s">
        <v>281</v>
      </c>
      <c r="D551" s="28" t="s">
        <v>9</v>
      </c>
      <c r="E551" s="28" t="s">
        <v>388</v>
      </c>
      <c r="F551" s="28"/>
      <c r="G551" s="36">
        <v>2400</v>
      </c>
      <c r="H551" s="36">
        <v>2400</v>
      </c>
      <c r="I551" s="30">
        <f t="shared" si="9"/>
        <v>100</v>
      </c>
    </row>
    <row r="552" spans="1:9" ht="96" customHeight="1" x14ac:dyDescent="0.25">
      <c r="A552" s="27" t="s">
        <v>177</v>
      </c>
      <c r="B552" s="28" t="s">
        <v>276</v>
      </c>
      <c r="C552" s="28" t="s">
        <v>281</v>
      </c>
      <c r="D552" s="28" t="s">
        <v>9</v>
      </c>
      <c r="E552" s="28" t="s">
        <v>388</v>
      </c>
      <c r="F552" s="28" t="s">
        <v>178</v>
      </c>
      <c r="G552" s="36">
        <v>2400</v>
      </c>
      <c r="H552" s="36">
        <v>2400</v>
      </c>
      <c r="I552" s="30">
        <f t="shared" si="9"/>
        <v>100</v>
      </c>
    </row>
    <row r="553" spans="1:9" ht="41.25" customHeight="1" x14ac:dyDescent="0.25">
      <c r="A553" s="27" t="s">
        <v>292</v>
      </c>
      <c r="B553" s="28" t="s">
        <v>276</v>
      </c>
      <c r="C553" s="28" t="s">
        <v>281</v>
      </c>
      <c r="D553" s="28" t="s">
        <v>9</v>
      </c>
      <c r="E553" s="28" t="s">
        <v>344</v>
      </c>
      <c r="F553" s="28"/>
      <c r="G553" s="36">
        <v>207.35599999999999</v>
      </c>
      <c r="H553" s="36">
        <v>207.35599999999999</v>
      </c>
      <c r="I553" s="30">
        <f t="shared" si="9"/>
        <v>100</v>
      </c>
    </row>
    <row r="554" spans="1:9" ht="37.5" x14ac:dyDescent="0.25">
      <c r="A554" s="27" t="s">
        <v>152</v>
      </c>
      <c r="B554" s="28" t="s">
        <v>276</v>
      </c>
      <c r="C554" s="28" t="s">
        <v>281</v>
      </c>
      <c r="D554" s="28" t="s">
        <v>9</v>
      </c>
      <c r="E554" s="28" t="s">
        <v>344</v>
      </c>
      <c r="F554" s="28" t="s">
        <v>153</v>
      </c>
      <c r="G554" s="36">
        <v>207.35599999999999</v>
      </c>
      <c r="H554" s="36">
        <v>207.35599999999999</v>
      </c>
      <c r="I554" s="30">
        <f t="shared" si="9"/>
        <v>100</v>
      </c>
    </row>
    <row r="555" spans="1:9" ht="40.5" customHeight="1" x14ac:dyDescent="0.25">
      <c r="A555" s="27" t="s">
        <v>292</v>
      </c>
      <c r="B555" s="28" t="s">
        <v>276</v>
      </c>
      <c r="C555" s="28" t="s">
        <v>281</v>
      </c>
      <c r="D555" s="28" t="s">
        <v>9</v>
      </c>
      <c r="E555" s="28" t="s">
        <v>389</v>
      </c>
      <c r="F555" s="28"/>
      <c r="G555" s="36">
        <v>159.57400000000001</v>
      </c>
      <c r="H555" s="36">
        <v>159.57400000000001</v>
      </c>
      <c r="I555" s="30">
        <f t="shared" si="9"/>
        <v>100</v>
      </c>
    </row>
    <row r="556" spans="1:9" ht="37.5" x14ac:dyDescent="0.25">
      <c r="A556" s="27" t="s">
        <v>152</v>
      </c>
      <c r="B556" s="28" t="s">
        <v>276</v>
      </c>
      <c r="C556" s="28" t="s">
        <v>281</v>
      </c>
      <c r="D556" s="28" t="s">
        <v>9</v>
      </c>
      <c r="E556" s="28" t="s">
        <v>389</v>
      </c>
      <c r="F556" s="28" t="s">
        <v>153</v>
      </c>
      <c r="G556" s="36">
        <v>159.57400000000001</v>
      </c>
      <c r="H556" s="36">
        <v>159.57400000000001</v>
      </c>
      <c r="I556" s="30">
        <f t="shared" si="9"/>
        <v>100</v>
      </c>
    </row>
    <row r="557" spans="1:9" ht="56.25" x14ac:dyDescent="0.25">
      <c r="A557" s="27" t="s">
        <v>464</v>
      </c>
      <c r="B557" s="28" t="s">
        <v>276</v>
      </c>
      <c r="C557" s="28" t="s">
        <v>281</v>
      </c>
      <c r="D557" s="28" t="s">
        <v>9</v>
      </c>
      <c r="E557" s="28" t="s">
        <v>463</v>
      </c>
      <c r="F557" s="28"/>
      <c r="G557" s="36">
        <v>28.765999999999998</v>
      </c>
      <c r="H557" s="36">
        <v>28.765999999999998</v>
      </c>
      <c r="I557" s="30">
        <f t="shared" si="9"/>
        <v>100</v>
      </c>
    </row>
    <row r="558" spans="1:9" ht="98.25" customHeight="1" x14ac:dyDescent="0.25">
      <c r="A558" s="27" t="s">
        <v>177</v>
      </c>
      <c r="B558" s="28" t="s">
        <v>276</v>
      </c>
      <c r="C558" s="28" t="s">
        <v>281</v>
      </c>
      <c r="D558" s="28" t="s">
        <v>9</v>
      </c>
      <c r="E558" s="28" t="s">
        <v>463</v>
      </c>
      <c r="F558" s="28" t="s">
        <v>178</v>
      </c>
      <c r="G558" s="36">
        <v>28.765999999999998</v>
      </c>
      <c r="H558" s="36">
        <v>28.765999999999998</v>
      </c>
      <c r="I558" s="30">
        <v>100</v>
      </c>
    </row>
    <row r="559" spans="1:9" ht="84" customHeight="1" x14ac:dyDescent="0.25">
      <c r="A559" s="27" t="s">
        <v>375</v>
      </c>
      <c r="B559" s="28" t="s">
        <v>276</v>
      </c>
      <c r="C559" s="28" t="s">
        <v>281</v>
      </c>
      <c r="D559" s="28" t="s">
        <v>9</v>
      </c>
      <c r="E559" s="28" t="s">
        <v>376</v>
      </c>
      <c r="F559" s="28"/>
      <c r="G559" s="36">
        <v>53</v>
      </c>
      <c r="H559" s="36">
        <v>53</v>
      </c>
      <c r="I559" s="30">
        <v>100</v>
      </c>
    </row>
    <row r="560" spans="1:9" ht="93.75" x14ac:dyDescent="0.25">
      <c r="A560" s="27" t="s">
        <v>177</v>
      </c>
      <c r="B560" s="28" t="s">
        <v>276</v>
      </c>
      <c r="C560" s="28" t="s">
        <v>281</v>
      </c>
      <c r="D560" s="28" t="s">
        <v>9</v>
      </c>
      <c r="E560" s="28" t="s">
        <v>376</v>
      </c>
      <c r="F560" s="28" t="s">
        <v>178</v>
      </c>
      <c r="G560" s="36">
        <v>53</v>
      </c>
      <c r="H560" s="36">
        <v>53</v>
      </c>
      <c r="I560" s="30">
        <v>100</v>
      </c>
    </row>
    <row r="561" spans="1:9" ht="37.5" x14ac:dyDescent="0.25">
      <c r="A561" s="31" t="s">
        <v>296</v>
      </c>
      <c r="B561" s="32" t="s">
        <v>276</v>
      </c>
      <c r="C561" s="32" t="s">
        <v>281</v>
      </c>
      <c r="D561" s="32" t="s">
        <v>38</v>
      </c>
      <c r="E561" s="32"/>
      <c r="F561" s="32"/>
      <c r="G561" s="43">
        <f>G562+G564+G572+G575+G577+G579+G581</f>
        <v>20681.320000000003</v>
      </c>
      <c r="H561" s="43">
        <f>H562+H564+H572+H575+H577+H579+H581</f>
        <v>20242.136000000002</v>
      </c>
      <c r="I561" s="34">
        <f t="shared" si="9"/>
        <v>97.876421814468316</v>
      </c>
    </row>
    <row r="562" spans="1:9" ht="37.5" x14ac:dyDescent="0.25">
      <c r="A562" s="27" t="s">
        <v>29</v>
      </c>
      <c r="B562" s="28" t="s">
        <v>276</v>
      </c>
      <c r="C562" s="28" t="s">
        <v>281</v>
      </c>
      <c r="D562" s="28" t="s">
        <v>38</v>
      </c>
      <c r="E562" s="28" t="s">
        <v>297</v>
      </c>
      <c r="F562" s="28"/>
      <c r="G562" s="36">
        <v>237.76300000000001</v>
      </c>
      <c r="H562" s="36">
        <v>237.76300000000001</v>
      </c>
      <c r="I562" s="30">
        <f t="shared" si="9"/>
        <v>100</v>
      </c>
    </row>
    <row r="563" spans="1:9" ht="37.5" x14ac:dyDescent="0.25">
      <c r="A563" s="27" t="s">
        <v>31</v>
      </c>
      <c r="B563" s="28" t="s">
        <v>276</v>
      </c>
      <c r="C563" s="28" t="s">
        <v>281</v>
      </c>
      <c r="D563" s="28" t="s">
        <v>38</v>
      </c>
      <c r="E563" s="28" t="s">
        <v>297</v>
      </c>
      <c r="F563" s="28" t="s">
        <v>32</v>
      </c>
      <c r="G563" s="36">
        <v>237.76300000000001</v>
      </c>
      <c r="H563" s="36">
        <v>237.76300000000001</v>
      </c>
      <c r="I563" s="30">
        <f t="shared" si="9"/>
        <v>100</v>
      </c>
    </row>
    <row r="564" spans="1:9" ht="93.75" x14ac:dyDescent="0.25">
      <c r="A564" s="27" t="s">
        <v>263</v>
      </c>
      <c r="B564" s="28" t="s">
        <v>276</v>
      </c>
      <c r="C564" s="28" t="s">
        <v>281</v>
      </c>
      <c r="D564" s="28" t="s">
        <v>38</v>
      </c>
      <c r="E564" s="28" t="s">
        <v>298</v>
      </c>
      <c r="F564" s="28"/>
      <c r="G564" s="36">
        <f>G565+G566+G567+G568+G569+G570+G571</f>
        <v>7489.8950000000004</v>
      </c>
      <c r="H564" s="36">
        <f>H565+H566+H567+H568+H569+H570+H571</f>
        <v>7050.7109999999993</v>
      </c>
      <c r="I564" s="30">
        <f t="shared" si="9"/>
        <v>94.1363129923717</v>
      </c>
    </row>
    <row r="565" spans="1:9" ht="18.75" x14ac:dyDescent="0.25">
      <c r="A565" s="27" t="s">
        <v>12</v>
      </c>
      <c r="B565" s="28" t="s">
        <v>276</v>
      </c>
      <c r="C565" s="28" t="s">
        <v>281</v>
      </c>
      <c r="D565" s="28" t="s">
        <v>38</v>
      </c>
      <c r="E565" s="28" t="s">
        <v>298</v>
      </c>
      <c r="F565" s="28" t="s">
        <v>83</v>
      </c>
      <c r="G565" s="36">
        <v>1352.856</v>
      </c>
      <c r="H565" s="36">
        <v>1352.856</v>
      </c>
      <c r="I565" s="30">
        <f t="shared" si="9"/>
        <v>100</v>
      </c>
    </row>
    <row r="566" spans="1:9" ht="37.5" x14ac:dyDescent="0.25">
      <c r="A566" s="27" t="s">
        <v>53</v>
      </c>
      <c r="B566" s="28" t="s">
        <v>276</v>
      </c>
      <c r="C566" s="28" t="s">
        <v>281</v>
      </c>
      <c r="D566" s="28" t="s">
        <v>38</v>
      </c>
      <c r="E566" s="28" t="s">
        <v>298</v>
      </c>
      <c r="F566" s="28" t="s">
        <v>84</v>
      </c>
      <c r="G566" s="36">
        <v>1.7</v>
      </c>
      <c r="H566" s="36">
        <v>1.7</v>
      </c>
      <c r="I566" s="30">
        <f t="shared" si="9"/>
        <v>100</v>
      </c>
    </row>
    <row r="567" spans="1:9" ht="76.5" customHeight="1" x14ac:dyDescent="0.25">
      <c r="A567" s="27" t="s">
        <v>85</v>
      </c>
      <c r="B567" s="28" t="s">
        <v>276</v>
      </c>
      <c r="C567" s="28" t="s">
        <v>281</v>
      </c>
      <c r="D567" s="28" t="s">
        <v>38</v>
      </c>
      <c r="E567" s="28" t="s">
        <v>298</v>
      </c>
      <c r="F567" s="28" t="s">
        <v>86</v>
      </c>
      <c r="G567" s="36">
        <v>382.79399999999998</v>
      </c>
      <c r="H567" s="36">
        <v>382.79399999999998</v>
      </c>
      <c r="I567" s="30">
        <f t="shared" si="9"/>
        <v>100</v>
      </c>
    </row>
    <row r="568" spans="1:9" ht="56.25" x14ac:dyDescent="0.25">
      <c r="A568" s="27" t="s">
        <v>18</v>
      </c>
      <c r="B568" s="28" t="s">
        <v>276</v>
      </c>
      <c r="C568" s="28" t="s">
        <v>281</v>
      </c>
      <c r="D568" s="28" t="s">
        <v>38</v>
      </c>
      <c r="E568" s="28" t="s">
        <v>298</v>
      </c>
      <c r="F568" s="28" t="s">
        <v>19</v>
      </c>
      <c r="G568" s="36">
        <v>302.92700000000002</v>
      </c>
      <c r="H568" s="36">
        <v>290.08</v>
      </c>
      <c r="I568" s="30">
        <f t="shared" si="9"/>
        <v>95.759044258187615</v>
      </c>
    </row>
    <row r="569" spans="1:9" ht="37.5" x14ac:dyDescent="0.25">
      <c r="A569" s="27" t="s">
        <v>20</v>
      </c>
      <c r="B569" s="28" t="s">
        <v>276</v>
      </c>
      <c r="C569" s="28" t="s">
        <v>281</v>
      </c>
      <c r="D569" s="28" t="s">
        <v>38</v>
      </c>
      <c r="E569" s="28" t="s">
        <v>298</v>
      </c>
      <c r="F569" s="28" t="s">
        <v>21</v>
      </c>
      <c r="G569" s="36">
        <v>777.92399999999998</v>
      </c>
      <c r="H569" s="36">
        <v>777.00400000000002</v>
      </c>
      <c r="I569" s="30">
        <f t="shared" si="9"/>
        <v>99.881736519248676</v>
      </c>
    </row>
    <row r="570" spans="1:9" ht="18.75" x14ac:dyDescent="0.25">
      <c r="A570" s="27" t="s">
        <v>35</v>
      </c>
      <c r="B570" s="28" t="s">
        <v>276</v>
      </c>
      <c r="C570" s="28" t="s">
        <v>281</v>
      </c>
      <c r="D570" s="28" t="s">
        <v>38</v>
      </c>
      <c r="E570" s="28" t="s">
        <v>298</v>
      </c>
      <c r="F570" s="28" t="s">
        <v>36</v>
      </c>
      <c r="G570" s="36">
        <v>4668.8710000000001</v>
      </c>
      <c r="H570" s="36">
        <v>4243.4539999999997</v>
      </c>
      <c r="I570" s="30">
        <f t="shared" si="9"/>
        <v>90.888225440368757</v>
      </c>
    </row>
    <row r="571" spans="1:9" ht="37.5" x14ac:dyDescent="0.25">
      <c r="A571" s="27" t="s">
        <v>22</v>
      </c>
      <c r="B571" s="28" t="s">
        <v>276</v>
      </c>
      <c r="C571" s="28" t="s">
        <v>281</v>
      </c>
      <c r="D571" s="28" t="s">
        <v>38</v>
      </c>
      <c r="E571" s="28" t="s">
        <v>298</v>
      </c>
      <c r="F571" s="28" t="s">
        <v>23</v>
      </c>
      <c r="G571" s="36">
        <v>2.823</v>
      </c>
      <c r="H571" s="36">
        <v>2.823</v>
      </c>
      <c r="I571" s="30">
        <f t="shared" si="9"/>
        <v>100</v>
      </c>
    </row>
    <row r="572" spans="1:9" ht="38.25" customHeight="1" x14ac:dyDescent="0.25">
      <c r="A572" s="27" t="s">
        <v>88</v>
      </c>
      <c r="B572" s="28" t="s">
        <v>276</v>
      </c>
      <c r="C572" s="28" t="s">
        <v>281</v>
      </c>
      <c r="D572" s="28" t="s">
        <v>38</v>
      </c>
      <c r="E572" s="28" t="s">
        <v>345</v>
      </c>
      <c r="F572" s="28"/>
      <c r="G572" s="36">
        <f>G573+G574</f>
        <v>520.79999999999995</v>
      </c>
      <c r="H572" s="36">
        <f>H573+H574</f>
        <v>520.79999999999995</v>
      </c>
      <c r="I572" s="30">
        <v>100</v>
      </c>
    </row>
    <row r="573" spans="1:9" ht="25.5" customHeight="1" x14ac:dyDescent="0.25">
      <c r="A573" s="27" t="s">
        <v>12</v>
      </c>
      <c r="B573" s="28" t="s">
        <v>276</v>
      </c>
      <c r="C573" s="28" t="s">
        <v>281</v>
      </c>
      <c r="D573" s="28" t="s">
        <v>38</v>
      </c>
      <c r="E573" s="28" t="s">
        <v>345</v>
      </c>
      <c r="F573" s="28" t="s">
        <v>83</v>
      </c>
      <c r="G573" s="36">
        <v>400</v>
      </c>
      <c r="H573" s="36">
        <v>400</v>
      </c>
      <c r="I573" s="30">
        <v>100</v>
      </c>
    </row>
    <row r="574" spans="1:9" ht="76.5" customHeight="1" x14ac:dyDescent="0.25">
      <c r="A574" s="27" t="s">
        <v>85</v>
      </c>
      <c r="B574" s="28" t="s">
        <v>276</v>
      </c>
      <c r="C574" s="28" t="s">
        <v>281</v>
      </c>
      <c r="D574" s="28" t="s">
        <v>38</v>
      </c>
      <c r="E574" s="28" t="s">
        <v>345</v>
      </c>
      <c r="F574" s="28" t="s">
        <v>86</v>
      </c>
      <c r="G574" s="36">
        <v>120.8</v>
      </c>
      <c r="H574" s="36">
        <v>120.8</v>
      </c>
      <c r="I574" s="30">
        <v>100</v>
      </c>
    </row>
    <row r="575" spans="1:9" ht="78.75" customHeight="1" x14ac:dyDescent="0.25">
      <c r="A575" s="27" t="s">
        <v>282</v>
      </c>
      <c r="B575" s="28" t="s">
        <v>276</v>
      </c>
      <c r="C575" s="28" t="s">
        <v>281</v>
      </c>
      <c r="D575" s="28" t="s">
        <v>38</v>
      </c>
      <c r="E575" s="28" t="s">
        <v>299</v>
      </c>
      <c r="F575" s="28"/>
      <c r="G575" s="36">
        <v>491.67200000000003</v>
      </c>
      <c r="H575" s="36">
        <v>491.67200000000003</v>
      </c>
      <c r="I575" s="30">
        <f t="shared" si="9"/>
        <v>100</v>
      </c>
    </row>
    <row r="576" spans="1:9" ht="97.5" customHeight="1" x14ac:dyDescent="0.25">
      <c r="A576" s="27" t="s">
        <v>206</v>
      </c>
      <c r="B576" s="28" t="s">
        <v>276</v>
      </c>
      <c r="C576" s="28" t="s">
        <v>281</v>
      </c>
      <c r="D576" s="28" t="s">
        <v>38</v>
      </c>
      <c r="E576" s="28" t="s">
        <v>299</v>
      </c>
      <c r="F576" s="28" t="s">
        <v>207</v>
      </c>
      <c r="G576" s="36">
        <v>491.673</v>
      </c>
      <c r="H576" s="36">
        <v>491.673</v>
      </c>
      <c r="I576" s="30">
        <f t="shared" si="9"/>
        <v>100</v>
      </c>
    </row>
    <row r="577" spans="1:9" ht="75" x14ac:dyDescent="0.25">
      <c r="A577" s="27" t="s">
        <v>300</v>
      </c>
      <c r="B577" s="28" t="s">
        <v>276</v>
      </c>
      <c r="C577" s="28" t="s">
        <v>281</v>
      </c>
      <c r="D577" s="28" t="s">
        <v>38</v>
      </c>
      <c r="E577" s="28" t="s">
        <v>301</v>
      </c>
      <c r="F577" s="28"/>
      <c r="G577" s="36">
        <v>4941.72</v>
      </c>
      <c r="H577" s="36">
        <v>4941.72</v>
      </c>
      <c r="I577" s="30">
        <f t="shared" si="9"/>
        <v>100</v>
      </c>
    </row>
    <row r="578" spans="1:9" ht="40.5" customHeight="1" x14ac:dyDescent="0.25">
      <c r="A578" s="27" t="s">
        <v>206</v>
      </c>
      <c r="B578" s="28" t="s">
        <v>276</v>
      </c>
      <c r="C578" s="28" t="s">
        <v>281</v>
      </c>
      <c r="D578" s="28" t="s">
        <v>38</v>
      </c>
      <c r="E578" s="28" t="s">
        <v>301</v>
      </c>
      <c r="F578" s="28" t="s">
        <v>207</v>
      </c>
      <c r="G578" s="36">
        <v>4941.72</v>
      </c>
      <c r="H578" s="36">
        <v>4941.72</v>
      </c>
      <c r="I578" s="30">
        <f t="shared" si="9"/>
        <v>100</v>
      </c>
    </row>
    <row r="579" spans="1:9" ht="37.5" x14ac:dyDescent="0.25">
      <c r="A579" s="27" t="s">
        <v>88</v>
      </c>
      <c r="B579" s="28" t="s">
        <v>276</v>
      </c>
      <c r="C579" s="28" t="s">
        <v>281</v>
      </c>
      <c r="D579" s="28" t="s">
        <v>38</v>
      </c>
      <c r="E579" s="28" t="s">
        <v>302</v>
      </c>
      <c r="F579" s="28"/>
      <c r="G579" s="36">
        <v>5999.47</v>
      </c>
      <c r="H579" s="36">
        <v>5999.47</v>
      </c>
      <c r="I579" s="30">
        <f t="shared" si="9"/>
        <v>100</v>
      </c>
    </row>
    <row r="580" spans="1:9" ht="98.25" customHeight="1" x14ac:dyDescent="0.25">
      <c r="A580" s="27" t="s">
        <v>206</v>
      </c>
      <c r="B580" s="28" t="s">
        <v>276</v>
      </c>
      <c r="C580" s="28" t="s">
        <v>281</v>
      </c>
      <c r="D580" s="28" t="s">
        <v>38</v>
      </c>
      <c r="E580" s="28" t="s">
        <v>302</v>
      </c>
      <c r="F580" s="28" t="s">
        <v>207</v>
      </c>
      <c r="G580" s="36">
        <v>5999.47</v>
      </c>
      <c r="H580" s="36">
        <v>5999.47</v>
      </c>
      <c r="I580" s="30">
        <f t="shared" si="9"/>
        <v>100</v>
      </c>
    </row>
    <row r="581" spans="1:9" ht="56.25" x14ac:dyDescent="0.25">
      <c r="A581" s="27" t="s">
        <v>390</v>
      </c>
      <c r="B581" s="28" t="s">
        <v>276</v>
      </c>
      <c r="C581" s="28" t="s">
        <v>281</v>
      </c>
      <c r="D581" s="28" t="s">
        <v>38</v>
      </c>
      <c r="E581" s="28" t="s">
        <v>391</v>
      </c>
      <c r="F581" s="28"/>
      <c r="G581" s="36">
        <v>1000</v>
      </c>
      <c r="H581" s="36">
        <v>1000</v>
      </c>
      <c r="I581" s="30">
        <f t="shared" si="9"/>
        <v>100</v>
      </c>
    </row>
    <row r="582" spans="1:9" ht="44.25" customHeight="1" x14ac:dyDescent="0.25">
      <c r="A582" s="27" t="s">
        <v>206</v>
      </c>
      <c r="B582" s="28" t="s">
        <v>276</v>
      </c>
      <c r="C582" s="28" t="s">
        <v>281</v>
      </c>
      <c r="D582" s="28" t="s">
        <v>38</v>
      </c>
      <c r="E582" s="28" t="s">
        <v>391</v>
      </c>
      <c r="F582" s="28" t="s">
        <v>207</v>
      </c>
      <c r="G582" s="36">
        <v>1000</v>
      </c>
      <c r="H582" s="36">
        <v>1000</v>
      </c>
      <c r="I582" s="30">
        <f t="shared" si="9"/>
        <v>100</v>
      </c>
    </row>
    <row r="583" spans="1:9" ht="19.5" x14ac:dyDescent="0.25">
      <c r="A583" s="31" t="s">
        <v>149</v>
      </c>
      <c r="B583" s="32" t="s">
        <v>276</v>
      </c>
      <c r="C583" s="32" t="s">
        <v>144</v>
      </c>
      <c r="D583" s="32" t="s">
        <v>49</v>
      </c>
      <c r="E583" s="32"/>
      <c r="F583" s="32"/>
      <c r="G583" s="43">
        <f>G584+G586+G588</f>
        <v>601.99099999999999</v>
      </c>
      <c r="H583" s="43">
        <f>H584+H586+H588</f>
        <v>601.99099999999999</v>
      </c>
      <c r="I583" s="34">
        <f t="shared" ref="I583:I590" si="10">H583/G583*100</f>
        <v>100</v>
      </c>
    </row>
    <row r="584" spans="1:9" ht="134.25" customHeight="1" x14ac:dyDescent="0.25">
      <c r="A584" s="27" t="s">
        <v>303</v>
      </c>
      <c r="B584" s="28" t="s">
        <v>276</v>
      </c>
      <c r="C584" s="28" t="s">
        <v>144</v>
      </c>
      <c r="D584" s="28" t="s">
        <v>49</v>
      </c>
      <c r="E584" s="28" t="s">
        <v>304</v>
      </c>
      <c r="F584" s="28"/>
      <c r="G584" s="36">
        <v>103.44499999999999</v>
      </c>
      <c r="H584" s="36">
        <v>103.44499999999999</v>
      </c>
      <c r="I584" s="30">
        <f t="shared" si="10"/>
        <v>100</v>
      </c>
    </row>
    <row r="585" spans="1:9" ht="37.5" x14ac:dyDescent="0.25">
      <c r="A585" s="27" t="s">
        <v>152</v>
      </c>
      <c r="B585" s="28" t="s">
        <v>276</v>
      </c>
      <c r="C585" s="28" t="s">
        <v>144</v>
      </c>
      <c r="D585" s="28" t="s">
        <v>49</v>
      </c>
      <c r="E585" s="28" t="s">
        <v>304</v>
      </c>
      <c r="F585" s="28" t="s">
        <v>153</v>
      </c>
      <c r="G585" s="36">
        <v>103.44499999999999</v>
      </c>
      <c r="H585" s="36">
        <v>103.44499999999999</v>
      </c>
      <c r="I585" s="30">
        <f t="shared" si="10"/>
        <v>100</v>
      </c>
    </row>
    <row r="586" spans="1:9" ht="133.5" customHeight="1" x14ac:dyDescent="0.25">
      <c r="A586" s="27" t="s">
        <v>303</v>
      </c>
      <c r="B586" s="28" t="s">
        <v>276</v>
      </c>
      <c r="C586" s="28" t="s">
        <v>144</v>
      </c>
      <c r="D586" s="28" t="s">
        <v>49</v>
      </c>
      <c r="E586" s="28" t="s">
        <v>305</v>
      </c>
      <c r="F586" s="28"/>
      <c r="G586" s="36">
        <v>217.9</v>
      </c>
      <c r="H586" s="36">
        <v>217.9</v>
      </c>
      <c r="I586" s="30">
        <f t="shared" si="10"/>
        <v>100</v>
      </c>
    </row>
    <row r="587" spans="1:9" ht="37.5" x14ac:dyDescent="0.25">
      <c r="A587" s="27" t="s">
        <v>152</v>
      </c>
      <c r="B587" s="28" t="s">
        <v>276</v>
      </c>
      <c r="C587" s="28" t="s">
        <v>144</v>
      </c>
      <c r="D587" s="28" t="s">
        <v>49</v>
      </c>
      <c r="E587" s="28" t="s">
        <v>305</v>
      </c>
      <c r="F587" s="28" t="s">
        <v>153</v>
      </c>
      <c r="G587" s="36">
        <v>217.9</v>
      </c>
      <c r="H587" s="36">
        <v>217.9</v>
      </c>
      <c r="I587" s="30">
        <f t="shared" si="10"/>
        <v>100</v>
      </c>
    </row>
    <row r="588" spans="1:9" ht="131.25" x14ac:dyDescent="0.25">
      <c r="A588" s="27" t="s">
        <v>303</v>
      </c>
      <c r="B588" s="28" t="s">
        <v>276</v>
      </c>
      <c r="C588" s="28" t="s">
        <v>144</v>
      </c>
      <c r="D588" s="28" t="s">
        <v>49</v>
      </c>
      <c r="E588" s="28" t="s">
        <v>306</v>
      </c>
      <c r="F588" s="28"/>
      <c r="G588" s="36">
        <v>280.64600000000002</v>
      </c>
      <c r="H588" s="36">
        <v>280.64600000000002</v>
      </c>
      <c r="I588" s="30">
        <f t="shared" si="10"/>
        <v>100</v>
      </c>
    </row>
    <row r="589" spans="1:9" ht="37.5" x14ac:dyDescent="0.25">
      <c r="A589" s="27" t="s">
        <v>213</v>
      </c>
      <c r="B589" s="28" t="s">
        <v>276</v>
      </c>
      <c r="C589" s="28" t="s">
        <v>144</v>
      </c>
      <c r="D589" s="28" t="s">
        <v>49</v>
      </c>
      <c r="E589" s="28" t="s">
        <v>306</v>
      </c>
      <c r="F589" s="28" t="s">
        <v>214</v>
      </c>
      <c r="G589" s="36">
        <v>280.64600000000002</v>
      </c>
      <c r="H589" s="36">
        <v>280.64600000000002</v>
      </c>
      <c r="I589" s="30">
        <f t="shared" si="10"/>
        <v>100</v>
      </c>
    </row>
    <row r="590" spans="1:9" ht="18.75" x14ac:dyDescent="0.25">
      <c r="A590" s="46" t="s">
        <v>307</v>
      </c>
      <c r="B590" s="47"/>
      <c r="C590" s="47"/>
      <c r="D590" s="47"/>
      <c r="E590" s="47"/>
      <c r="F590" s="47"/>
      <c r="G590" s="48">
        <f>G12+G39+G305+G347+G522</f>
        <v>1808623.7150000001</v>
      </c>
      <c r="H590" s="48">
        <f>H12+H39+H305+H347+H522</f>
        <v>1755374.2859999998</v>
      </c>
      <c r="I590" s="30">
        <f t="shared" si="10"/>
        <v>97.055803893404089</v>
      </c>
    </row>
    <row r="591" spans="1:9" ht="18.75" x14ac:dyDescent="0.3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ht="12.75" customHeight="1" x14ac:dyDescent="0.3">
      <c r="A592" s="10"/>
      <c r="B592" s="10"/>
      <c r="C592" s="60"/>
      <c r="D592" s="61"/>
      <c r="E592" s="61"/>
      <c r="F592" s="60"/>
      <c r="G592" s="61"/>
      <c r="H592" s="10"/>
      <c r="I592" s="10"/>
    </row>
    <row r="593" spans="1:9" ht="12.75" customHeight="1" x14ac:dyDescent="0.25">
      <c r="A593" s="4"/>
      <c r="B593" s="4"/>
      <c r="C593" s="49"/>
      <c r="D593" s="50"/>
      <c r="E593" s="50"/>
      <c r="F593" s="5"/>
      <c r="G593" s="3"/>
      <c r="H593" s="2"/>
      <c r="I593" s="2"/>
    </row>
    <row r="594" spans="1:9" x14ac:dyDescent="0.25">
      <c r="A594" s="2"/>
      <c r="B594" s="2"/>
      <c r="C594" s="2"/>
      <c r="D594" s="2"/>
      <c r="E594" s="2"/>
      <c r="F594" s="2"/>
      <c r="G594" s="2"/>
      <c r="H594" s="2"/>
      <c r="I594" s="2"/>
    </row>
    <row r="595" spans="1:9" ht="12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</row>
    <row r="596" spans="1:9" ht="12.75" customHeight="1" x14ac:dyDescent="0.25"/>
    <row r="597" spans="1:9" ht="12.75" customHeight="1" x14ac:dyDescent="0.25"/>
  </sheetData>
  <mergeCells count="12">
    <mergeCell ref="C593:E593"/>
    <mergeCell ref="A1:G1"/>
    <mergeCell ref="A2:G2"/>
    <mergeCell ref="A8:I8"/>
    <mergeCell ref="A9:A10"/>
    <mergeCell ref="B9:F9"/>
    <mergeCell ref="C592:E592"/>
    <mergeCell ref="F592:G592"/>
    <mergeCell ref="B4:F4"/>
    <mergeCell ref="G4:H4"/>
    <mergeCell ref="G6:H6"/>
    <mergeCell ref="G9:I9"/>
  </mergeCells>
  <pageMargins left="0.70866141732283472" right="0.51181102362204722" top="0.59055118110236227" bottom="0.59055118110236227" header="0.31496062992125984" footer="0.31496062992125984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ROSP_0501050&lt;/Code&gt;&#10;  &lt;ObjectCode&gt;SQUERY_ROSP_0501050&lt;/ObjectCode&gt;&#10;  &lt;DocName&gt;Сводная бюджетная роспись бюджета (0501050)&lt;/DocName&gt;&#10;  &lt;VariantName&gt;Вариант (новый от 02.02.2018 13:59:15)&lt;/VariantName&gt;&#10;  &lt;VariantLink&gt;46774333&lt;/VariantLink&gt;&#10;  &lt;ReportCode&gt;B039E80E44CC452EA825D84745FBBB&lt;/ReportCode&gt;&#10;  &lt;SvodReportLink xsi:nil=&quot;true&quot; /&gt;&#10;  &lt;ReportLink&gt;46738956&lt;/ReportLink&gt;&#10;  &lt;Note&gt;01.01.2021 - 31.12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7437C51-2C4E-49D0-9FA9-4E92C6660B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Намжилма</cp:lastModifiedBy>
  <cp:lastPrinted>2025-04-30T01:25:06Z</cp:lastPrinted>
  <dcterms:created xsi:type="dcterms:W3CDTF">2022-04-06T06:27:07Z</dcterms:created>
  <dcterms:modified xsi:type="dcterms:W3CDTF">2025-05-05T00:23:52Z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 бюджета (0501050)</vt:lpwstr>
  </property>
  <property fmtid="{D5CDD505-2E9C-101B-9397-08002B2CF9AE}" pid="3" name="Название отчета">
    <vt:lpwstr>Вариант (новый от 02.02.2018 13_59_15)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21.2.2481.30166573</vt:lpwstr>
  </property>
  <property fmtid="{D5CDD505-2E9C-101B-9397-08002B2CF9AE}" pid="6" name="Тип сервера">
    <vt:lpwstr>MSSQL</vt:lpwstr>
  </property>
  <property fmtid="{D5CDD505-2E9C-101B-9397-08002B2CF9AE}" pid="7" name="Сервер">
    <vt:lpwstr>ALEXANDR\SQLEXPRESS</vt:lpwstr>
  </property>
  <property fmtid="{D5CDD505-2E9C-101B-9397-08002B2CF9AE}" pid="8" name="База">
    <vt:lpwstr>Bud_2021</vt:lpwstr>
  </property>
  <property fmtid="{D5CDD505-2E9C-101B-9397-08002B2CF9AE}" pid="9" name="Пользователь">
    <vt:lpwstr>budget11</vt:lpwstr>
  </property>
  <property fmtid="{D5CDD505-2E9C-101B-9397-08002B2CF9AE}" pid="10" name="Шаблон">
    <vt:lpwstr>SQR_ROSP_0501050.XLT</vt:lpwstr>
  </property>
  <property fmtid="{D5CDD505-2E9C-101B-9397-08002B2CF9AE}" pid="11" name="Имя варианта">
    <vt:lpwstr>Вариант (новый от 02.02.2018 13:59:15)</vt:lpwstr>
  </property>
  <property fmtid="{D5CDD505-2E9C-101B-9397-08002B2CF9AE}" pid="12" name="Код отчета">
    <vt:lpwstr>B039E80E44CC452EA825D84745FBBB</vt:lpwstr>
  </property>
  <property fmtid="{D5CDD505-2E9C-101B-9397-08002B2CF9AE}" pid="13" name="Локальная база">
    <vt:lpwstr>не используется</vt:lpwstr>
  </property>
</Properties>
</file>